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2.xml" ContentType="application/vnd.openxmlformats-officedocument.drawing+xml"/>
  <Override PartName="/xl/queryTables/queryTable4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5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queryTables/queryTable6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queryTables/queryTable7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queryTables/queryTable8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queryTables/queryTable9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queryTables/queryTable10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queryTables/queryTable11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queryTables/queryTable12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y\Downloads\"/>
    </mc:Choice>
  </mc:AlternateContent>
  <xr:revisionPtr revIDLastSave="0" documentId="13_ncr:1_{B70BCFE0-0543-422B-9826-D52D99DB2F6B}" xr6:coauthVersionLast="47" xr6:coauthVersionMax="47" xr10:uidLastSave="{00000000-0000-0000-0000-000000000000}"/>
  <bookViews>
    <workbookView xWindow="0" yWindow="0" windowWidth="20640" windowHeight="16680" tabRatio="785" xr2:uid="{6F961470-B8DB-544E-B515-74C3A3EC6220}"/>
  </bookViews>
  <sheets>
    <sheet name="Master DATA" sheetId="17" r:id="rId1"/>
    <sheet name="1D_1! " sheetId="1" r:id="rId2"/>
    <sheet name="1D_2" sheetId="2" state="hidden" r:id="rId3"/>
    <sheet name="1D_3" sheetId="3" state="hidden" r:id="rId4"/>
    <sheet name="5D_1!" sheetId="4" r:id="rId5"/>
    <sheet name="5D_2" sheetId="5" state="hidden" r:id="rId6"/>
    <sheet name="5D_3" sheetId="6" state="hidden" r:id="rId7"/>
    <sheet name="7D_1!" sheetId="7" r:id="rId8"/>
    <sheet name="7D_2" sheetId="8" state="hidden" r:id="rId9"/>
    <sheet name="7D_3" sheetId="9" state="hidden" r:id="rId10"/>
    <sheet name="9D_1!" sheetId="10" r:id="rId11"/>
    <sheet name="9D_2" sheetId="11" state="hidden" r:id="rId12"/>
    <sheet name="9D_3" sheetId="12" state="hidden" r:id="rId13"/>
    <sheet name="Uncertanties Unnoramlized STDEV" sheetId="13" r:id="rId14"/>
    <sheet name="self similar graph" sheetId="14" r:id="rId15"/>
    <sheet name="Turbulance Intesnity" sheetId="16" r:id="rId16"/>
    <sheet name="Unnormalized plot" sheetId="20" r:id="rId17"/>
  </sheets>
  <definedNames>
    <definedName name="L_2">'5D_1!'!$N$2</definedName>
    <definedName name="M_1">'1D_1! '!$M$1</definedName>
    <definedName name="M_2">'1D_1! '!#REF!</definedName>
    <definedName name="N_1">'7D_1!'!$N$1</definedName>
    <definedName name="O_2">'1D_1! '!$O$2</definedName>
    <definedName name="UC_9">'9D_1!'!$N$1</definedName>
    <definedName name="X_1D_dY_1mm_Fan12v_1" localSheetId="1">'1D_1! '!$A$1:$F$100</definedName>
    <definedName name="X_1D_dY_1mm_Fan12v_2" localSheetId="2">'1D_2'!$A$1:$F$100</definedName>
    <definedName name="X_1D_dY_1mm_Fan12v_3" localSheetId="3">'1D_3'!$A$1:$F$100</definedName>
    <definedName name="X_5D_dY_1mm_Fan12v_1" localSheetId="4">'5D_1!'!$A$1:$F$100</definedName>
    <definedName name="X_5D_dY_1mm_Fan12v_2" localSheetId="5">'5D_2'!$A$1:$F$100</definedName>
    <definedName name="X_5D_dY_1mm_Fan12v_3" localSheetId="6">'5D_3'!$A$1:$F$100</definedName>
    <definedName name="X_7D_dY_1mm_Fan12v_1" localSheetId="7">'7D_1!'!$A$1:$F$100</definedName>
    <definedName name="X_7D_dY_1mm_Fan12v_2" localSheetId="8">'7D_2'!$A$1:$F$100</definedName>
    <definedName name="X_7D_dY_1mm_Fan12v_3" localSheetId="9">'7D_3'!$A$1:$F$100</definedName>
    <definedName name="X_9D_dY_1mm_Fan12v_1" localSheetId="10">'9D_1!'!$A$1:$F$100</definedName>
    <definedName name="X_9D_dY_1mm_Fan12v_2" localSheetId="11">'9D_2'!$A$1:$F$100</definedName>
    <definedName name="X_9D_dY_1mm_Fan12v_3" localSheetId="12">'9D_3'!$A$1:$F$100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4" l="1"/>
  <c r="P62" i="1"/>
  <c r="X117" i="17"/>
  <c r="X118" i="17"/>
  <c r="X119" i="17"/>
  <c r="X120" i="17"/>
  <c r="X121" i="17"/>
  <c r="X122" i="17"/>
  <c r="X123" i="17"/>
  <c r="X124" i="17"/>
  <c r="X125" i="17"/>
  <c r="X126" i="17"/>
  <c r="X127" i="17"/>
  <c r="X128" i="17"/>
  <c r="X129" i="17"/>
  <c r="X130" i="17"/>
  <c r="X131" i="17"/>
  <c r="X132" i="17"/>
  <c r="X133" i="17"/>
  <c r="X134" i="17"/>
  <c r="X135" i="17"/>
  <c r="X136" i="17"/>
  <c r="X137" i="17"/>
  <c r="X116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Z30" i="17"/>
  <c r="Z31" i="17"/>
  <c r="Z32" i="17"/>
  <c r="Z33" i="17"/>
  <c r="Z34" i="17"/>
  <c r="Z35" i="17"/>
  <c r="Z36" i="17"/>
  <c r="Z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X30" i="17"/>
  <c r="X31" i="17"/>
  <c r="X32" i="17"/>
  <c r="X33" i="17"/>
  <c r="X34" i="17"/>
  <c r="X35" i="17"/>
  <c r="X36" i="17"/>
  <c r="X17" i="17"/>
  <c r="S18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W30" i="17"/>
  <c r="W31" i="17"/>
  <c r="W32" i="17"/>
  <c r="W33" i="17"/>
  <c r="W34" i="17"/>
  <c r="W35" i="17"/>
  <c r="W36" i="17"/>
  <c r="W17" i="17"/>
  <c r="V123" i="17"/>
  <c r="V119" i="17"/>
  <c r="V120" i="17"/>
  <c r="V116" i="17"/>
  <c r="W116" i="17" s="1"/>
  <c r="AF320" i="17"/>
  <c r="AF321" i="17"/>
  <c r="AF322" i="17"/>
  <c r="AF323" i="17"/>
  <c r="AF324" i="17"/>
  <c r="AF325" i="17"/>
  <c r="AF326" i="17"/>
  <c r="AF327" i="17"/>
  <c r="AF328" i="17"/>
  <c r="AF329" i="17"/>
  <c r="AF330" i="17"/>
  <c r="AF331" i="17"/>
  <c r="AF332" i="17"/>
  <c r="AF333" i="17"/>
  <c r="AF334" i="17"/>
  <c r="AF335" i="17"/>
  <c r="AF336" i="17"/>
  <c r="AF337" i="17"/>
  <c r="AF338" i="17"/>
  <c r="AF339" i="17"/>
  <c r="AF340" i="17"/>
  <c r="AF341" i="17"/>
  <c r="AF342" i="17"/>
  <c r="AF343" i="17"/>
  <c r="AF344" i="17"/>
  <c r="AF345" i="17"/>
  <c r="AF346" i="17"/>
  <c r="AF347" i="17"/>
  <c r="AF348" i="17"/>
  <c r="AD218" i="17"/>
  <c r="AD219" i="17"/>
  <c r="AD220" i="17"/>
  <c r="AD221" i="17"/>
  <c r="AD222" i="17"/>
  <c r="AD223" i="17"/>
  <c r="AD224" i="17"/>
  <c r="AD225" i="17"/>
  <c r="AD226" i="17"/>
  <c r="AD227" i="17"/>
  <c r="AD228" i="17"/>
  <c r="AD229" i="17"/>
  <c r="AD230" i="17"/>
  <c r="AD231" i="17"/>
  <c r="AD232" i="17"/>
  <c r="AD233" i="17"/>
  <c r="AD234" i="17"/>
  <c r="AD235" i="17"/>
  <c r="AD236" i="17"/>
  <c r="AD237" i="17"/>
  <c r="AD238" i="17"/>
  <c r="AD239" i="17"/>
  <c r="AD240" i="17"/>
  <c r="AD241" i="17"/>
  <c r="AD242" i="17"/>
  <c r="AE117" i="17"/>
  <c r="AE118" i="17"/>
  <c r="AE119" i="17"/>
  <c r="AE120" i="17"/>
  <c r="AE121" i="17"/>
  <c r="AE122" i="17"/>
  <c r="AE123" i="17"/>
  <c r="AE124" i="17"/>
  <c r="AE125" i="17"/>
  <c r="AE126" i="17"/>
  <c r="AE127" i="17"/>
  <c r="AE128" i="17"/>
  <c r="AE129" i="17"/>
  <c r="AE130" i="17"/>
  <c r="AE131" i="17"/>
  <c r="AE132" i="17"/>
  <c r="AE133" i="17"/>
  <c r="AE134" i="17"/>
  <c r="AE135" i="17"/>
  <c r="AE136" i="17"/>
  <c r="AE137" i="17"/>
  <c r="AE116" i="17"/>
  <c r="AC117" i="17"/>
  <c r="AC118" i="17"/>
  <c r="AC119" i="17"/>
  <c r="AC120" i="17"/>
  <c r="AC121" i="17"/>
  <c r="AC122" i="17"/>
  <c r="AC123" i="17"/>
  <c r="AC124" i="17"/>
  <c r="AC125" i="17"/>
  <c r="AC126" i="17"/>
  <c r="AC127" i="17"/>
  <c r="AC128" i="17"/>
  <c r="AC129" i="17"/>
  <c r="AC130" i="17"/>
  <c r="AC131" i="17"/>
  <c r="AC132" i="17"/>
  <c r="AC133" i="17"/>
  <c r="AC134" i="17"/>
  <c r="AC135" i="17"/>
  <c r="AC136" i="17"/>
  <c r="AC137" i="17"/>
  <c r="AC116" i="17"/>
  <c r="AD320" i="17"/>
  <c r="AD321" i="17"/>
  <c r="AD322" i="17"/>
  <c r="AD323" i="17"/>
  <c r="AD324" i="17"/>
  <c r="AD325" i="17"/>
  <c r="AD326" i="17"/>
  <c r="AD327" i="17"/>
  <c r="AD328" i="17"/>
  <c r="AD329" i="17"/>
  <c r="AD330" i="17"/>
  <c r="AD331" i="17"/>
  <c r="AD332" i="17"/>
  <c r="AD333" i="17"/>
  <c r="AD334" i="17"/>
  <c r="AD335" i="17"/>
  <c r="AD336" i="17"/>
  <c r="AD337" i="17"/>
  <c r="AD338" i="17"/>
  <c r="AD339" i="17"/>
  <c r="AD340" i="17"/>
  <c r="AD341" i="17"/>
  <c r="AD342" i="17"/>
  <c r="AD343" i="17"/>
  <c r="AD344" i="17"/>
  <c r="AD345" i="17"/>
  <c r="AD346" i="17"/>
  <c r="AD347" i="17"/>
  <c r="AD348" i="17"/>
  <c r="AB242" i="17"/>
  <c r="AB218" i="17"/>
  <c r="AB219" i="17"/>
  <c r="AB220" i="17"/>
  <c r="AB221" i="17"/>
  <c r="AB222" i="17"/>
  <c r="AB223" i="17"/>
  <c r="AB224" i="17"/>
  <c r="AB225" i="17"/>
  <c r="AB226" i="17"/>
  <c r="AB227" i="17"/>
  <c r="AB228" i="17"/>
  <c r="AB229" i="17"/>
  <c r="AB230" i="17"/>
  <c r="AB231" i="17"/>
  <c r="AB232" i="17"/>
  <c r="AB233" i="17"/>
  <c r="AB234" i="17"/>
  <c r="AB235" i="17"/>
  <c r="AB236" i="17"/>
  <c r="AB237" i="17"/>
  <c r="AB238" i="17"/>
  <c r="AB239" i="17"/>
  <c r="AB240" i="17"/>
  <c r="AB241" i="17"/>
  <c r="AA117" i="17"/>
  <c r="AA118" i="17"/>
  <c r="AA119" i="17"/>
  <c r="AA120" i="17"/>
  <c r="AA121" i="17"/>
  <c r="AA122" i="17"/>
  <c r="AA123" i="17"/>
  <c r="AA124" i="17"/>
  <c r="AA125" i="17"/>
  <c r="AA126" i="17"/>
  <c r="AA127" i="17"/>
  <c r="AA128" i="17"/>
  <c r="AA129" i="17"/>
  <c r="AA130" i="17"/>
  <c r="AA131" i="17"/>
  <c r="AA132" i="17"/>
  <c r="AA133" i="17"/>
  <c r="AA134" i="17"/>
  <c r="AA135" i="17"/>
  <c r="AA136" i="17"/>
  <c r="AE21" i="17"/>
  <c r="AE20" i="17"/>
  <c r="AE4" i="17"/>
  <c r="AE5" i="17"/>
  <c r="AE6" i="17"/>
  <c r="AE7" i="17"/>
  <c r="AE8" i="17"/>
  <c r="AE9" i="17"/>
  <c r="AE10" i="17"/>
  <c r="AE11" i="17"/>
  <c r="AE12" i="17"/>
  <c r="AE13" i="17"/>
  <c r="AE14" i="17"/>
  <c r="AE15" i="17"/>
  <c r="AE16" i="17"/>
  <c r="AE17" i="17"/>
  <c r="AE18" i="17"/>
  <c r="AE19" i="17"/>
  <c r="V133" i="17"/>
  <c r="V134" i="17"/>
  <c r="V132" i="17"/>
  <c r="V128" i="17"/>
  <c r="V122" i="17"/>
  <c r="V121" i="17"/>
  <c r="W117" i="17"/>
  <c r="W118" i="17"/>
  <c r="W119" i="17"/>
  <c r="W120" i="17"/>
  <c r="W121" i="17"/>
  <c r="W122" i="17"/>
  <c r="W123" i="17"/>
  <c r="W124" i="17"/>
  <c r="W125" i="17"/>
  <c r="W126" i="17"/>
  <c r="W127" i="17"/>
  <c r="W128" i="17"/>
  <c r="W129" i="17"/>
  <c r="W130" i="17"/>
  <c r="W131" i="17"/>
  <c r="W132" i="17"/>
  <c r="W133" i="17"/>
  <c r="W134" i="17"/>
  <c r="W135" i="17"/>
  <c r="W136" i="17"/>
  <c r="W137" i="17"/>
  <c r="S117" i="17"/>
  <c r="V117" i="17"/>
  <c r="V118" i="17"/>
  <c r="V124" i="17"/>
  <c r="V125" i="17"/>
  <c r="V126" i="17"/>
  <c r="V127" i="17"/>
  <c r="V129" i="17"/>
  <c r="V130" i="17"/>
  <c r="V131" i="17"/>
  <c r="V135" i="17"/>
  <c r="V136" i="17"/>
  <c r="V137" i="17"/>
  <c r="Y218" i="17"/>
  <c r="Y219" i="17"/>
  <c r="Y220" i="17"/>
  <c r="Y221" i="17"/>
  <c r="Y222" i="17"/>
  <c r="Y223" i="17"/>
  <c r="Y224" i="17"/>
  <c r="Y225" i="17"/>
  <c r="Y226" i="17"/>
  <c r="Y227" i="17"/>
  <c r="Y228" i="17"/>
  <c r="Y229" i="17"/>
  <c r="Y230" i="17"/>
  <c r="Y231" i="17"/>
  <c r="Y232" i="17"/>
  <c r="Y233" i="17"/>
  <c r="Y234" i="17"/>
  <c r="Y235" i="17"/>
  <c r="Y236" i="17"/>
  <c r="Y237" i="17"/>
  <c r="Y238" i="17"/>
  <c r="Y239" i="17"/>
  <c r="Y240" i="17"/>
  <c r="Y241" i="17"/>
  <c r="Y242" i="17"/>
  <c r="Y243" i="17"/>
  <c r="Y217" i="17"/>
  <c r="S217" i="17"/>
  <c r="W243" i="17"/>
  <c r="W242" i="17"/>
  <c r="W240" i="17"/>
  <c r="W238" i="17"/>
  <c r="W237" i="17"/>
  <c r="W236" i="17"/>
  <c r="W235" i="17"/>
  <c r="W234" i="17"/>
  <c r="W233" i="17"/>
  <c r="W231" i="17"/>
  <c r="W230" i="17"/>
  <c r="W229" i="17"/>
  <c r="W228" i="17"/>
  <c r="W227" i="17"/>
  <c r="W226" i="17"/>
  <c r="W225" i="17"/>
  <c r="W224" i="17"/>
  <c r="W223" i="17"/>
  <c r="W222" i="17"/>
  <c r="W221" i="17"/>
  <c r="W220" i="17"/>
  <c r="W218" i="17"/>
  <c r="W219" i="17"/>
  <c r="W232" i="17"/>
  <c r="W239" i="17"/>
  <c r="W241" i="17"/>
  <c r="W217" i="17"/>
  <c r="W318" i="17"/>
  <c r="Y318" i="17" s="1"/>
  <c r="AA318" i="17" s="1"/>
  <c r="Y319" i="17"/>
  <c r="Y320" i="17"/>
  <c r="Y321" i="17"/>
  <c r="Y322" i="17"/>
  <c r="Y323" i="17"/>
  <c r="AA323" i="17" s="1"/>
  <c r="Y324" i="17"/>
  <c r="AA324" i="17" s="1"/>
  <c r="Y325" i="17"/>
  <c r="Y326" i="17"/>
  <c r="Y327" i="17"/>
  <c r="Y328" i="17"/>
  <c r="Y329" i="17"/>
  <c r="Y330" i="17"/>
  <c r="Y331" i="17"/>
  <c r="AA331" i="17" s="1"/>
  <c r="Y332" i="17"/>
  <c r="Y333" i="17"/>
  <c r="AA333" i="17" s="1"/>
  <c r="Y334" i="17"/>
  <c r="AA334" i="17" s="1"/>
  <c r="Y335" i="17"/>
  <c r="Y336" i="17"/>
  <c r="Y337" i="17"/>
  <c r="Y338" i="17"/>
  <c r="Y339" i="17"/>
  <c r="AA339" i="17" s="1"/>
  <c r="Y340" i="17"/>
  <c r="AA340" i="17" s="1"/>
  <c r="Y341" i="17"/>
  <c r="Y342" i="17"/>
  <c r="Y343" i="17"/>
  <c r="Y344" i="17"/>
  <c r="Y345" i="17"/>
  <c r="Y346" i="17"/>
  <c r="Y347" i="17"/>
  <c r="AA347" i="17" s="1"/>
  <c r="Y348" i="17"/>
  <c r="Y349" i="17"/>
  <c r="AA349" i="17" s="1"/>
  <c r="Y350" i="17"/>
  <c r="AA350" i="17" s="1"/>
  <c r="S318" i="17"/>
  <c r="AA319" i="17"/>
  <c r="AA320" i="17"/>
  <c r="AA321" i="17"/>
  <c r="AA322" i="17"/>
  <c r="AA325" i="17"/>
  <c r="AA326" i="17"/>
  <c r="AA327" i="17"/>
  <c r="AA328" i="17"/>
  <c r="AA329" i="17"/>
  <c r="AA330" i="17"/>
  <c r="AA332" i="17"/>
  <c r="AA335" i="17"/>
  <c r="AA336" i="17"/>
  <c r="AA337" i="17"/>
  <c r="AA338" i="17"/>
  <c r="AA341" i="17"/>
  <c r="AA342" i="17"/>
  <c r="AA343" i="17"/>
  <c r="AA344" i="17"/>
  <c r="AA345" i="17"/>
  <c r="AA346" i="17"/>
  <c r="AA348" i="17"/>
  <c r="W325" i="17"/>
  <c r="W324" i="17"/>
  <c r="W350" i="17"/>
  <c r="W349" i="17"/>
  <c r="W347" i="17"/>
  <c r="W331" i="17"/>
  <c r="W328" i="17"/>
  <c r="W327" i="17"/>
  <c r="W323" i="17"/>
  <c r="W322" i="17"/>
  <c r="W320" i="17"/>
  <c r="W319" i="17"/>
  <c r="W321" i="17"/>
  <c r="W326" i="17"/>
  <c r="W329" i="17"/>
  <c r="W330" i="17"/>
  <c r="W332" i="17"/>
  <c r="W333" i="17"/>
  <c r="W334" i="17"/>
  <c r="W335" i="17"/>
  <c r="W336" i="17"/>
  <c r="W337" i="17"/>
  <c r="W338" i="17"/>
  <c r="W339" i="17"/>
  <c r="W340" i="17"/>
  <c r="W341" i="17"/>
  <c r="W342" i="17"/>
  <c r="W343" i="17"/>
  <c r="W344" i="17"/>
  <c r="W345" i="17"/>
  <c r="W346" i="17"/>
  <c r="W348" i="17"/>
  <c r="U17" i="17"/>
  <c r="T116" i="17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6" i="16"/>
  <c r="L67" i="16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L86" i="16"/>
  <c r="L75" i="16"/>
  <c r="L74" i="16"/>
  <c r="L73" i="16"/>
  <c r="L70" i="16"/>
  <c r="T117" i="17"/>
  <c r="T118" i="17"/>
  <c r="T119" i="17"/>
  <c r="T120" i="17"/>
  <c r="T121" i="17"/>
  <c r="T122" i="17"/>
  <c r="T123" i="17"/>
  <c r="T124" i="17"/>
  <c r="T125" i="17"/>
  <c r="T126" i="17"/>
  <c r="T127" i="17"/>
  <c r="T128" i="17"/>
  <c r="T129" i="17"/>
  <c r="T130" i="17"/>
  <c r="T131" i="17"/>
  <c r="T132" i="17"/>
  <c r="T133" i="17"/>
  <c r="T134" i="17"/>
  <c r="T135" i="17"/>
  <c r="T136" i="17"/>
  <c r="T137" i="17"/>
  <c r="L117" i="16"/>
  <c r="L109" i="16"/>
  <c r="L108" i="16"/>
  <c r="L106" i="16"/>
  <c r="L105" i="16"/>
  <c r="L96" i="16"/>
  <c r="L94" i="16"/>
  <c r="U218" i="17"/>
  <c r="U219" i="17"/>
  <c r="U220" i="17"/>
  <c r="U221" i="17"/>
  <c r="U222" i="17"/>
  <c r="U223" i="17"/>
  <c r="U224" i="17"/>
  <c r="U225" i="17"/>
  <c r="U226" i="17"/>
  <c r="U227" i="17"/>
  <c r="U228" i="17"/>
  <c r="U229" i="17"/>
  <c r="U230" i="17"/>
  <c r="U231" i="17"/>
  <c r="U232" i="17"/>
  <c r="U233" i="17"/>
  <c r="U234" i="17"/>
  <c r="U235" i="17"/>
  <c r="U236" i="17"/>
  <c r="U237" i="17"/>
  <c r="U238" i="17"/>
  <c r="U239" i="17"/>
  <c r="U240" i="17"/>
  <c r="U241" i="17"/>
  <c r="U242" i="17"/>
  <c r="U243" i="17"/>
  <c r="U217" i="17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7" i="16"/>
  <c r="L158" i="16"/>
  <c r="L126" i="16"/>
  <c r="U322" i="17"/>
  <c r="U323" i="17"/>
  <c r="U324" i="17"/>
  <c r="U325" i="17"/>
  <c r="U326" i="17"/>
  <c r="U327" i="17"/>
  <c r="U328" i="17"/>
  <c r="U329" i="17"/>
  <c r="U330" i="17"/>
  <c r="U331" i="17"/>
  <c r="U332" i="17"/>
  <c r="U333" i="17"/>
  <c r="U334" i="17"/>
  <c r="U335" i="17"/>
  <c r="U336" i="17"/>
  <c r="U337" i="17"/>
  <c r="U338" i="17"/>
  <c r="U339" i="17"/>
  <c r="U340" i="17"/>
  <c r="U341" i="17"/>
  <c r="U342" i="17"/>
  <c r="U343" i="17"/>
  <c r="U344" i="17"/>
  <c r="U345" i="17"/>
  <c r="U346" i="17"/>
  <c r="U347" i="17"/>
  <c r="U348" i="17"/>
  <c r="U349" i="17"/>
  <c r="U350" i="17"/>
  <c r="U319" i="17"/>
  <c r="U320" i="17"/>
  <c r="U321" i="17"/>
  <c r="U318" i="17"/>
  <c r="K54" i="1"/>
  <c r="K71" i="1"/>
  <c r="K72" i="1"/>
  <c r="K73" i="1"/>
  <c r="K70" i="1"/>
  <c r="K68" i="1"/>
  <c r="K69" i="1"/>
  <c r="K61" i="1"/>
  <c r="K62" i="1"/>
  <c r="K63" i="1"/>
  <c r="K64" i="1"/>
  <c r="K65" i="1"/>
  <c r="K66" i="1"/>
  <c r="K67" i="1"/>
  <c r="K56" i="1"/>
  <c r="K57" i="1"/>
  <c r="K58" i="1"/>
  <c r="K59" i="1"/>
  <c r="K60" i="1"/>
  <c r="K55" i="1"/>
  <c r="L37" i="13"/>
  <c r="L36" i="13"/>
  <c r="L120" i="13"/>
  <c r="L117" i="13"/>
  <c r="N117" i="13" s="1"/>
  <c r="L116" i="13"/>
  <c r="L114" i="13"/>
  <c r="L113" i="13"/>
  <c r="L112" i="13"/>
  <c r="L109" i="13"/>
  <c r="L107" i="13"/>
  <c r="N107" i="13" s="1"/>
  <c r="L105" i="13"/>
  <c r="L103" i="13"/>
  <c r="L97" i="13"/>
  <c r="L96" i="13"/>
  <c r="L95" i="13"/>
  <c r="N95" i="13" s="1"/>
  <c r="L94" i="13"/>
  <c r="N94" i="13" s="1"/>
  <c r="L93" i="13"/>
  <c r="L92" i="13"/>
  <c r="L91" i="13"/>
  <c r="L90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68" i="13"/>
  <c r="L67" i="13"/>
  <c r="N67" i="13" s="1"/>
  <c r="L66" i="13"/>
  <c r="N66" i="13" s="1"/>
  <c r="L63" i="13"/>
  <c r="N63" i="13" s="1"/>
  <c r="L60" i="13"/>
  <c r="N60" i="13" s="1"/>
  <c r="L59" i="13"/>
  <c r="L58" i="13"/>
  <c r="L57" i="13"/>
  <c r="L56" i="13"/>
  <c r="L44" i="13"/>
  <c r="L43" i="13"/>
  <c r="L42" i="13"/>
  <c r="L41" i="13"/>
  <c r="L40" i="13"/>
  <c r="L47" i="13"/>
  <c r="L48" i="13"/>
  <c r="L46" i="13"/>
  <c r="L45" i="13"/>
  <c r="N42" i="13"/>
  <c r="L38" i="13"/>
  <c r="L35" i="13"/>
  <c r="L34" i="13"/>
  <c r="L33" i="13"/>
  <c r="L32" i="13"/>
  <c r="L31" i="13"/>
  <c r="L30" i="13"/>
  <c r="L29" i="13"/>
  <c r="N93" i="13"/>
  <c r="N91" i="13"/>
  <c r="N92" i="13"/>
  <c r="N96" i="13"/>
  <c r="N97" i="13"/>
  <c r="N98" i="13"/>
  <c r="N99" i="13"/>
  <c r="N100" i="13"/>
  <c r="N101" i="13"/>
  <c r="N102" i="13"/>
  <c r="N103" i="13"/>
  <c r="N104" i="13"/>
  <c r="N105" i="13"/>
  <c r="N106" i="13"/>
  <c r="N108" i="13"/>
  <c r="N109" i="13"/>
  <c r="N110" i="13"/>
  <c r="N111" i="13"/>
  <c r="N112" i="13"/>
  <c r="N113" i="13"/>
  <c r="N114" i="13"/>
  <c r="N115" i="13"/>
  <c r="N116" i="13"/>
  <c r="N118" i="13"/>
  <c r="N119" i="13"/>
  <c r="N120" i="13"/>
  <c r="N121" i="13"/>
  <c r="N90" i="13"/>
  <c r="L98" i="13"/>
  <c r="L99" i="13"/>
  <c r="L100" i="13"/>
  <c r="L101" i="13"/>
  <c r="L102" i="13"/>
  <c r="L104" i="13"/>
  <c r="L106" i="13"/>
  <c r="L108" i="13"/>
  <c r="L110" i="13"/>
  <c r="L111" i="13"/>
  <c r="L115" i="13"/>
  <c r="L118" i="13"/>
  <c r="L119" i="13"/>
  <c r="L121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90" i="13"/>
  <c r="N57" i="13"/>
  <c r="N58" i="13"/>
  <c r="N59" i="13"/>
  <c r="N61" i="13"/>
  <c r="N62" i="13"/>
  <c r="N64" i="13"/>
  <c r="N65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56" i="13"/>
  <c r="L69" i="13"/>
  <c r="L70" i="13"/>
  <c r="L61" i="13"/>
  <c r="L62" i="13"/>
  <c r="L64" i="13"/>
  <c r="L65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56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3" i="13"/>
  <c r="N44" i="13"/>
  <c r="N45" i="13"/>
  <c r="N46" i="13"/>
  <c r="N47" i="13"/>
  <c r="N48" i="13"/>
  <c r="N49" i="13"/>
  <c r="N28" i="13"/>
  <c r="G30" i="13"/>
  <c r="G31" i="13"/>
  <c r="G32" i="13"/>
  <c r="G33" i="13"/>
  <c r="G34" i="13"/>
  <c r="G35" i="13"/>
  <c r="G36" i="13"/>
  <c r="G37" i="13"/>
  <c r="G38" i="13"/>
  <c r="G39" i="13"/>
  <c r="L39" i="13" s="1"/>
  <c r="G40" i="13"/>
  <c r="G41" i="13"/>
  <c r="G42" i="13"/>
  <c r="G43" i="13"/>
  <c r="G44" i="13"/>
  <c r="G45" i="13"/>
  <c r="G46" i="13"/>
  <c r="G47" i="13"/>
  <c r="G48" i="13"/>
  <c r="L49" i="13"/>
  <c r="G29" i="13"/>
  <c r="L28" i="13"/>
  <c r="D29" i="13"/>
  <c r="J29" i="13"/>
  <c r="D30" i="13"/>
  <c r="J30" i="13"/>
  <c r="D31" i="13"/>
  <c r="J31" i="13"/>
  <c r="D32" i="13"/>
  <c r="J32" i="13"/>
  <c r="D33" i="13"/>
  <c r="J33" i="13"/>
  <c r="D34" i="13"/>
  <c r="J34" i="13"/>
  <c r="D35" i="13"/>
  <c r="J35" i="13"/>
  <c r="D36" i="13"/>
  <c r="J36" i="13"/>
  <c r="D37" i="13"/>
  <c r="J37" i="13"/>
  <c r="D38" i="13"/>
  <c r="J38" i="13"/>
  <c r="D39" i="13"/>
  <c r="J39" i="13"/>
  <c r="D40" i="13"/>
  <c r="J40" i="13"/>
  <c r="D41" i="13"/>
  <c r="J41" i="13"/>
  <c r="D42" i="13"/>
  <c r="J42" i="13"/>
  <c r="D43" i="13"/>
  <c r="J43" i="13"/>
  <c r="D44" i="13"/>
  <c r="J44" i="13"/>
  <c r="D45" i="13"/>
  <c r="J45" i="13"/>
  <c r="D46" i="13"/>
  <c r="J46" i="13"/>
  <c r="D47" i="13"/>
  <c r="J47" i="13"/>
  <c r="D48" i="13"/>
  <c r="J48" i="13"/>
  <c r="M12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3" i="13"/>
  <c r="M4" i="13"/>
  <c r="M5" i="13"/>
  <c r="M6" i="13"/>
  <c r="M7" i="13"/>
  <c r="M8" i="13"/>
  <c r="M9" i="13"/>
  <c r="M10" i="13"/>
  <c r="M11" i="13"/>
  <c r="M13" i="13"/>
  <c r="M14" i="13"/>
  <c r="M15" i="13"/>
  <c r="M16" i="13"/>
  <c r="M17" i="13"/>
  <c r="M18" i="13"/>
  <c r="M19" i="13"/>
  <c r="M20" i="13"/>
  <c r="M21" i="13"/>
  <c r="M22" i="13"/>
  <c r="M3" i="13"/>
  <c r="K4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L95" i="16"/>
  <c r="L97" i="16"/>
  <c r="L98" i="16"/>
  <c r="L99" i="16"/>
  <c r="L100" i="16"/>
  <c r="L101" i="16"/>
  <c r="L102" i="16"/>
  <c r="L103" i="16"/>
  <c r="L104" i="16"/>
  <c r="L107" i="16"/>
  <c r="L110" i="16"/>
  <c r="L111" i="16"/>
  <c r="L112" i="16"/>
  <c r="L113" i="16"/>
  <c r="L114" i="16"/>
  <c r="L115" i="16"/>
  <c r="L116" i="16"/>
  <c r="L118" i="16"/>
  <c r="L119" i="16"/>
  <c r="L120" i="16"/>
  <c r="L68" i="16"/>
  <c r="L69" i="16"/>
  <c r="L71" i="16"/>
  <c r="L72" i="16"/>
  <c r="L76" i="16"/>
  <c r="L77" i="16"/>
  <c r="L78" i="16"/>
  <c r="L79" i="16"/>
  <c r="L80" i="16"/>
  <c r="L81" i="16"/>
  <c r="L82" i="16"/>
  <c r="L83" i="16"/>
  <c r="L84" i="16"/>
  <c r="L85" i="16"/>
  <c r="L87" i="16"/>
  <c r="L88" i="16"/>
  <c r="J40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J36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13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6" i="1"/>
  <c r="M3" i="1"/>
  <c r="I32" i="1"/>
  <c r="I33" i="1"/>
  <c r="I34" i="1"/>
  <c r="I35" i="1"/>
  <c r="I26" i="1"/>
  <c r="I27" i="1"/>
  <c r="I28" i="1"/>
  <c r="I29" i="1"/>
  <c r="I30" i="1"/>
  <c r="I31" i="1"/>
  <c r="I16" i="1"/>
  <c r="I17" i="1"/>
  <c r="I18" i="1"/>
  <c r="I19" i="1"/>
  <c r="I20" i="1"/>
  <c r="I21" i="1"/>
  <c r="I22" i="1"/>
  <c r="I23" i="1"/>
  <c r="I24" i="1"/>
  <c r="I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ADBFD9-B949-C84C-AE0E-7C0EF30029DD}" name="X_1D_dY_1mm_Fan12v_1" type="6" refreshedVersion="8" background="1" saveData="1">
    <textPr sourceFile="/Users/henryglover/Downloads/E12 Aidan Henry DATA/X_1D_dY_1mm_Fan12v_1.lvm">
      <textFields count="6">
        <textField/>
        <textField/>
        <textField/>
        <textField/>
        <textField/>
        <textField/>
      </textFields>
    </textPr>
  </connection>
  <connection id="2" xr16:uid="{41A3CC32-6941-8C45-B398-34C605EC7519}" name="X_1D_dY_1mm_Fan12v_2" type="6" refreshedVersion="8" background="1" saveData="1">
    <textPr sourceFile="/Users/henryglover/Downloads/E12 Aidan Henry DATA/X_1D_dY_1mm_Fan12v_2.lvm">
      <textFields count="6">
        <textField/>
        <textField/>
        <textField/>
        <textField/>
        <textField/>
        <textField/>
      </textFields>
    </textPr>
  </connection>
  <connection id="3" xr16:uid="{0833BF87-3E78-FE47-96C4-46ECC9A566CC}" name="X_1D_dY_1mm_Fan12v_3" type="6" refreshedVersion="8" background="1" saveData="1">
    <textPr sourceFile="/Users/henryglover/Downloads/E12 Aidan Henry DATA/X_1D_dY_1mm_Fan12v_3.lvm">
      <textFields count="6">
        <textField/>
        <textField/>
        <textField/>
        <textField/>
        <textField/>
        <textField/>
      </textFields>
    </textPr>
  </connection>
  <connection id="4" xr16:uid="{ECA9EA15-F24C-2649-89EC-E991E3E33C21}" name="X_5D_dY_1mm_Fan12v_1" type="6" refreshedVersion="8" background="1" saveData="1">
    <textPr sourceFile="/Users/henryglover/Downloads/E12 Aidan Henry DATA/X_5D_dY_1mm_Fan12v_1.lvm">
      <textFields count="6">
        <textField/>
        <textField/>
        <textField/>
        <textField/>
        <textField/>
        <textField/>
      </textFields>
    </textPr>
  </connection>
  <connection id="5" xr16:uid="{D302E508-3927-044F-8B0A-45D308EAA086}" name="X_5D_dY_1mm_Fan12v_2" type="6" refreshedVersion="8" background="1" saveData="1">
    <textPr sourceFile="/Users/henryglover/Downloads/E12 Aidan Henry DATA/X_5D_dY_1mm_Fan12v_2.lvm">
      <textFields count="6">
        <textField/>
        <textField/>
        <textField/>
        <textField/>
        <textField/>
        <textField/>
      </textFields>
    </textPr>
  </connection>
  <connection id="6" xr16:uid="{D9E313DD-7EEA-7C4B-9779-2669773CEFCC}" name="X_5D_dY_1mm_Fan12v_3" type="6" refreshedVersion="8" background="1" saveData="1">
    <textPr sourceFile="/Users/henryglover/Downloads/E12 Aidan Henry DATA/X_5D_dY_1mm_Fan12v_3.lvm">
      <textFields count="6">
        <textField/>
        <textField/>
        <textField/>
        <textField/>
        <textField/>
        <textField/>
      </textFields>
    </textPr>
  </connection>
  <connection id="7" xr16:uid="{EA76A16F-294D-8A4E-89F8-F015F2BD80A2}" name="X_7D_dY_1mm_Fan12v_1" type="6" refreshedVersion="8" background="1" saveData="1">
    <textPr sourceFile="/Users/henryglover/Downloads/E12 Aidan Henry DATA/X_7D_dY_1mm_Fan12v_1.lvm">
      <textFields count="6">
        <textField/>
        <textField/>
        <textField/>
        <textField/>
        <textField/>
        <textField/>
      </textFields>
    </textPr>
  </connection>
  <connection id="8" xr16:uid="{B1CCF999-AE6B-3446-87B1-84B194FFA0B4}" name="X_7D_dY_1mm_Fan12v_2" type="6" refreshedVersion="8" background="1" saveData="1">
    <textPr sourceFile="/Users/henryglover/Downloads/E12 Aidan Henry DATA/X_7D_dY_1mm_Fan12v_2.lvm">
      <textFields count="6">
        <textField/>
        <textField/>
        <textField/>
        <textField/>
        <textField/>
        <textField/>
      </textFields>
    </textPr>
  </connection>
  <connection id="9" xr16:uid="{7E804F6E-BAB4-9740-A403-3E67E1D46D31}" name="X_7D_dY_1mm_Fan12v_3" type="6" refreshedVersion="8" background="1" saveData="1">
    <textPr sourceFile="/Users/henryglover/Downloads/E12 Aidan Henry DATA/X_7D_dY_1mm_Fan12v_3.lvm">
      <textFields count="6">
        <textField/>
        <textField/>
        <textField/>
        <textField/>
        <textField/>
        <textField/>
      </textFields>
    </textPr>
  </connection>
  <connection id="10" xr16:uid="{2C3FE108-3A54-894E-874B-A27CAE649696}" name="X_9D_dY_1mm_Fan12v_1" type="6" refreshedVersion="8" background="1" saveData="1">
    <textPr sourceFile="/Users/henryglover/Downloads/E12 Aidan Henry DATA/X_9D_dY_1mm_Fan12v_1.lvm">
      <textFields count="6">
        <textField/>
        <textField/>
        <textField/>
        <textField/>
        <textField/>
        <textField/>
      </textFields>
    </textPr>
  </connection>
  <connection id="11" xr16:uid="{2386A3AE-5016-C445-AAB7-13A28FBE4A71}" name="X_9D_dY_1mm_Fan12v_2" type="6" refreshedVersion="8" background="1" saveData="1">
    <textPr sourceFile="/Users/henryglover/Downloads/E12 Aidan Henry DATA/X_9D_dY_1mm_Fan12v_2.lvm">
      <textFields count="6">
        <textField/>
        <textField/>
        <textField/>
        <textField/>
        <textField/>
        <textField/>
      </textFields>
    </textPr>
  </connection>
  <connection id="12" xr16:uid="{F7D257FE-6F90-0149-BCFA-CDC1A163324F}" name="X_9D_dY_1mm_Fan12v_3" type="6" refreshedVersion="8" background="1" saveData="1">
    <textPr sourceFile="/Users/henryglover/Downloads/E12 Aidan Henry DATA/X_9D_dY_1mm_Fan12v_3.lvm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<sst xmlns="http://schemas.openxmlformats.org/spreadsheetml/2006/main" count="113" uniqueCount="66">
  <si>
    <t xml:space="preserve">y 1/2 = </t>
  </si>
  <si>
    <t>1D</t>
  </si>
  <si>
    <t>5D</t>
  </si>
  <si>
    <t>7D</t>
  </si>
  <si>
    <t>9D</t>
  </si>
  <si>
    <t>Uncertainties</t>
  </si>
  <si>
    <t xml:space="preserve">uc = </t>
  </si>
  <si>
    <t>y 1/2 =</t>
  </si>
  <si>
    <t>16-25</t>
  </si>
  <si>
    <t xml:space="preserve">Uncertanity </t>
  </si>
  <si>
    <t>y*=</t>
  </si>
  <si>
    <t>y 1/2</t>
  </si>
  <si>
    <t xml:space="preserve">24 - 46 </t>
  </si>
  <si>
    <t>Y*</t>
  </si>
  <si>
    <t>20 - 46</t>
  </si>
  <si>
    <t>y*</t>
  </si>
  <si>
    <t xml:space="preserve">uc </t>
  </si>
  <si>
    <t>16-48</t>
  </si>
  <si>
    <t>Turbulance Intesity</t>
  </si>
  <si>
    <t>uc=</t>
  </si>
  <si>
    <t xml:space="preserve"> </t>
  </si>
  <si>
    <t xml:space="preserve">Trial 1 </t>
  </si>
  <si>
    <t>Trial 2</t>
  </si>
  <si>
    <t>Trial 3</t>
  </si>
  <si>
    <t>Testinmator</t>
  </si>
  <si>
    <t>Testimator</t>
  </si>
  <si>
    <t>Uncertainity</t>
  </si>
  <si>
    <t>uncertanty</t>
  </si>
  <si>
    <t>uncertantiy</t>
  </si>
  <si>
    <t>Reynolds Number</t>
  </si>
  <si>
    <t>Re = Ul/V</t>
  </si>
  <si>
    <t>V * Diameter / Kinematic viscosity</t>
  </si>
  <si>
    <t>Kinematic viscosoty = dynamic viscosity / fluid density</t>
  </si>
  <si>
    <t>at 25 C</t>
  </si>
  <si>
    <t>RE</t>
  </si>
  <si>
    <t>AVERAGE STD</t>
  </si>
  <si>
    <t>STD OF VOLTAGE</t>
  </si>
  <si>
    <t>STD VOLTAGE</t>
  </si>
  <si>
    <t>TURBULANCE</t>
  </si>
  <si>
    <t>LAMINAR</t>
  </si>
  <si>
    <t>TURBULANT</t>
  </si>
  <si>
    <t>Transient</t>
  </si>
  <si>
    <t>RE = 18280.076</t>
  </si>
  <si>
    <t>Turbulant</t>
  </si>
  <si>
    <t>Renolds number iss defined at full flow we only need to calcualte exsit veolicity at max UC at 1d</t>
  </si>
  <si>
    <t>Uncertaintiy</t>
  </si>
  <si>
    <t>9d unbcertainty</t>
  </si>
  <si>
    <t>/ by u max</t>
  </si>
  <si>
    <t>uncertainity</t>
  </si>
  <si>
    <t>7d</t>
  </si>
  <si>
    <t>/ u max</t>
  </si>
  <si>
    <t>5d</t>
  </si>
  <si>
    <t xml:space="preserve">/by u max </t>
  </si>
  <si>
    <t>1d</t>
  </si>
  <si>
    <t>Unormalized AVG</t>
  </si>
  <si>
    <t>Unnoramlized avg</t>
  </si>
  <si>
    <t>Unoramlized Average</t>
  </si>
  <si>
    <t>9d</t>
  </si>
  <si>
    <t>unnoramlized uncertainty</t>
  </si>
  <si>
    <t>divde by u max</t>
  </si>
  <si>
    <t>uncertaintiy</t>
  </si>
  <si>
    <t>uncertainity of unnoramlized</t>
  </si>
  <si>
    <t>RE= 18000.00</t>
  </si>
  <si>
    <t>uncertainty</t>
  </si>
  <si>
    <t>/by u max</t>
  </si>
  <si>
    <t>umax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</si>
</sst>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1" fillId="0" borderId="0" xfId="0" applyFont="1"/>
    <xf numFmtId="0" fontId="1" fillId="3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409770207295514E-2"/>
          <c:y val="7.5317219509352745E-2"/>
          <c:w val="0.91607962397557452"/>
          <c:h val="0.8388591571208969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'1D_1! '!$K$16:$K$35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3.0704986598909318E-2</c:v>
                  </c:pt>
                  <c:pt idx="2">
                    <c:v>2.7482695574855477E-2</c:v>
                  </c:pt>
                  <c:pt idx="3">
                    <c:v>3.7850683620687442E-2</c:v>
                  </c:pt>
                  <c:pt idx="4">
                    <c:v>2.5125346871018261E-2</c:v>
                  </c:pt>
                  <c:pt idx="5">
                    <c:v>7.6369386184655498E-3</c:v>
                  </c:pt>
                  <c:pt idx="6">
                    <c:v>2.3673120862174865E-2</c:v>
                  </c:pt>
                  <c:pt idx="7">
                    <c:v>2.8777518354674139E-2</c:v>
                  </c:pt>
                  <c:pt idx="8">
                    <c:v>1.4984779203501433E-2</c:v>
                  </c:pt>
                  <c:pt idx="9">
                    <c:v>0</c:v>
                  </c:pt>
                  <c:pt idx="10">
                    <c:v>1.8624389847880004E-2</c:v>
                  </c:pt>
                  <c:pt idx="11">
                    <c:v>9.5465015465372484E-3</c:v>
                  </c:pt>
                  <c:pt idx="12">
                    <c:v>3.754738921298937E-2</c:v>
                  </c:pt>
                  <c:pt idx="13">
                    <c:v>1.9730559405469632E-2</c:v>
                  </c:pt>
                  <c:pt idx="14">
                    <c:v>2.9971159804957917E-2</c:v>
                  </c:pt>
                  <c:pt idx="15">
                    <c:v>2.2603490695869376E-2</c:v>
                  </c:pt>
                  <c:pt idx="16">
                    <c:v>2.2698101011048286E-2</c:v>
                  </c:pt>
                  <c:pt idx="17">
                    <c:v>2.3709313034334826E-2</c:v>
                  </c:pt>
                  <c:pt idx="18">
                    <c:v>9.588931609513799E-3</c:v>
                  </c:pt>
                  <c:pt idx="19">
                    <c:v>0</c:v>
                  </c:pt>
                </c:numCache>
              </c:numRef>
            </c:plus>
            <c:minus>
              <c:numRef>
                <c:f>'1D_1! '!$K$16:$K$35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3.0704986598909318E-2</c:v>
                  </c:pt>
                  <c:pt idx="2">
                    <c:v>2.7482695574855477E-2</c:v>
                  </c:pt>
                  <c:pt idx="3">
                    <c:v>3.7850683620687442E-2</c:v>
                  </c:pt>
                  <c:pt idx="4">
                    <c:v>2.5125346871018261E-2</c:v>
                  </c:pt>
                  <c:pt idx="5">
                    <c:v>7.6369386184655498E-3</c:v>
                  </c:pt>
                  <c:pt idx="6">
                    <c:v>2.3673120862174865E-2</c:v>
                  </c:pt>
                  <c:pt idx="7">
                    <c:v>2.8777518354674139E-2</c:v>
                  </c:pt>
                  <c:pt idx="8">
                    <c:v>1.4984779203501433E-2</c:v>
                  </c:pt>
                  <c:pt idx="9">
                    <c:v>0</c:v>
                  </c:pt>
                  <c:pt idx="10">
                    <c:v>1.8624389847880004E-2</c:v>
                  </c:pt>
                  <c:pt idx="11">
                    <c:v>9.5465015465372484E-3</c:v>
                  </c:pt>
                  <c:pt idx="12">
                    <c:v>3.754738921298937E-2</c:v>
                  </c:pt>
                  <c:pt idx="13">
                    <c:v>1.9730559405469632E-2</c:v>
                  </c:pt>
                  <c:pt idx="14">
                    <c:v>2.9971159804957917E-2</c:v>
                  </c:pt>
                  <c:pt idx="15">
                    <c:v>2.2603490695869376E-2</c:v>
                  </c:pt>
                  <c:pt idx="16">
                    <c:v>2.2698101011048286E-2</c:v>
                  </c:pt>
                  <c:pt idx="17">
                    <c:v>2.3709313034334826E-2</c:v>
                  </c:pt>
                  <c:pt idx="18">
                    <c:v>9.588931609513799E-3</c:v>
                  </c:pt>
                  <c:pt idx="19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'1D_1! '!$J$16:$J$34</c:f>
              <c:numCache>
                <c:formatCode>General</c:formatCode>
                <c:ptCount val="19"/>
                <c:pt idx="0">
                  <c:v>-2</c:v>
                </c:pt>
                <c:pt idx="1">
                  <c:v>-1.7777777777777777</c:v>
                </c:pt>
                <c:pt idx="2">
                  <c:v>-1.5555555555555556</c:v>
                </c:pt>
                <c:pt idx="3">
                  <c:v>-1.3333333333333333</c:v>
                </c:pt>
                <c:pt idx="4">
                  <c:v>-1.1111111111111112</c:v>
                </c:pt>
                <c:pt idx="5">
                  <c:v>-0.88888888888888884</c:v>
                </c:pt>
                <c:pt idx="6">
                  <c:v>-0.66666666666666663</c:v>
                </c:pt>
                <c:pt idx="7">
                  <c:v>-0.44444444444444442</c:v>
                </c:pt>
                <c:pt idx="8">
                  <c:v>-0.22222222222222221</c:v>
                </c:pt>
                <c:pt idx="9">
                  <c:v>0</c:v>
                </c:pt>
                <c:pt idx="10">
                  <c:v>0.22222222222222221</c:v>
                </c:pt>
                <c:pt idx="11">
                  <c:v>0.44444444444444442</c:v>
                </c:pt>
                <c:pt idx="12">
                  <c:v>0.66666666666666663</c:v>
                </c:pt>
                <c:pt idx="13">
                  <c:v>0.88888888888888884</c:v>
                </c:pt>
                <c:pt idx="14">
                  <c:v>1.1111111111111112</c:v>
                </c:pt>
                <c:pt idx="15">
                  <c:v>1.3333333333333333</c:v>
                </c:pt>
                <c:pt idx="16">
                  <c:v>1.5555555555555556</c:v>
                </c:pt>
                <c:pt idx="17">
                  <c:v>1.7777777777777777</c:v>
                </c:pt>
                <c:pt idx="18">
                  <c:v>2</c:v>
                </c:pt>
              </c:numCache>
            </c:numRef>
          </c:xVal>
          <c:yVal>
            <c:numRef>
              <c:f>'1D_1! '!$I$16:$I$34</c:f>
              <c:numCache>
                <c:formatCode>General</c:formatCode>
                <c:ptCount val="19"/>
                <c:pt idx="0">
                  <c:v>0</c:v>
                </c:pt>
                <c:pt idx="1">
                  <c:v>9.5789587365627982E-2</c:v>
                </c:pt>
                <c:pt idx="2">
                  <c:v>0.27194656799670641</c:v>
                </c:pt>
                <c:pt idx="3">
                  <c:v>0.41998644277301783</c:v>
                </c:pt>
                <c:pt idx="4">
                  <c:v>0.58385122264241895</c:v>
                </c:pt>
                <c:pt idx="5">
                  <c:v>0.72825977813498899</c:v>
                </c:pt>
                <c:pt idx="6">
                  <c:v>0.84637334196957215</c:v>
                </c:pt>
                <c:pt idx="7">
                  <c:v>0.92672330128258651</c:v>
                </c:pt>
                <c:pt idx="8">
                  <c:v>0.98249191999519303</c:v>
                </c:pt>
                <c:pt idx="9">
                  <c:v>1</c:v>
                </c:pt>
                <c:pt idx="10">
                  <c:v>0.98708190703750764</c:v>
                </c:pt>
                <c:pt idx="11">
                  <c:v>0.95650381913352323</c:v>
                </c:pt>
                <c:pt idx="12">
                  <c:v>0.88572443428986958</c:v>
                </c:pt>
                <c:pt idx="13">
                  <c:v>0.80548939267096598</c:v>
                </c:pt>
                <c:pt idx="14">
                  <c:v>0.6792776913880334</c:v>
                </c:pt>
                <c:pt idx="15">
                  <c:v>0.54138870214671175</c:v>
                </c:pt>
                <c:pt idx="16">
                  <c:v>0.39014896513854969</c:v>
                </c:pt>
                <c:pt idx="17">
                  <c:v>0.20546059337854494</c:v>
                </c:pt>
                <c:pt idx="18">
                  <c:v>5.2040946897844421E-2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4-E748-B0B6-6BCD8A84E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309823"/>
        <c:axId val="454311535"/>
      </c:scatterChart>
      <c:valAx>
        <c:axId val="454309823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11535"/>
        <c:crosses val="autoZero"/>
        <c:crossBetween val="midCat"/>
      </c:valAx>
      <c:valAx>
        <c:axId val="454311535"/>
        <c:scaling>
          <c:orientation val="minMax"/>
          <c:max val="1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09823"/>
        <c:crossesAt val="-2.5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'9D_3'!$D$1:$D$100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'9D_3'!$E$1:$E$100</c:f>
              <c:numCache>
                <c:formatCode>General</c:formatCode>
                <c:ptCount val="100"/>
                <c:pt idx="0">
                  <c:v>-1.255612</c:v>
                </c:pt>
                <c:pt idx="1">
                  <c:v>-1.086708</c:v>
                </c:pt>
                <c:pt idx="2">
                  <c:v>-1.238194</c:v>
                </c:pt>
                <c:pt idx="3">
                  <c:v>-1.0587869999999999</c:v>
                </c:pt>
                <c:pt idx="4">
                  <c:v>-0.88295000000000001</c:v>
                </c:pt>
                <c:pt idx="5">
                  <c:v>-0.542628</c:v>
                </c:pt>
                <c:pt idx="6">
                  <c:v>-0.68158200000000002</c:v>
                </c:pt>
                <c:pt idx="7">
                  <c:v>-0.763235</c:v>
                </c:pt>
                <c:pt idx="8">
                  <c:v>-0.17069100000000001</c:v>
                </c:pt>
                <c:pt idx="9">
                  <c:v>0.25662000000000001</c:v>
                </c:pt>
                <c:pt idx="10">
                  <c:v>1.741724</c:v>
                </c:pt>
                <c:pt idx="11">
                  <c:v>2.5673870000000001</c:v>
                </c:pt>
                <c:pt idx="12">
                  <c:v>3.0749939999999998</c:v>
                </c:pt>
                <c:pt idx="13">
                  <c:v>3.8212510000000002</c:v>
                </c:pt>
                <c:pt idx="14">
                  <c:v>4.489312</c:v>
                </c:pt>
                <c:pt idx="15">
                  <c:v>5.0812379999999999</c:v>
                </c:pt>
                <c:pt idx="16">
                  <c:v>5.7933750000000002</c:v>
                </c:pt>
                <c:pt idx="17">
                  <c:v>6.7271089999999996</c:v>
                </c:pt>
                <c:pt idx="18">
                  <c:v>7.0382559999999996</c:v>
                </c:pt>
                <c:pt idx="19">
                  <c:v>7.6015540000000001</c:v>
                </c:pt>
                <c:pt idx="20">
                  <c:v>8.1959890000000009</c:v>
                </c:pt>
                <c:pt idx="21">
                  <c:v>8.3203359999999993</c:v>
                </c:pt>
                <c:pt idx="22">
                  <c:v>8.3035549999999994</c:v>
                </c:pt>
                <c:pt idx="23">
                  <c:v>8.1451879999999992</c:v>
                </c:pt>
                <c:pt idx="24">
                  <c:v>8.1048969999999994</c:v>
                </c:pt>
                <c:pt idx="25">
                  <c:v>7.5516100000000002</c:v>
                </c:pt>
                <c:pt idx="26">
                  <c:v>6.9665309999999998</c:v>
                </c:pt>
                <c:pt idx="27">
                  <c:v>6.4218159999999997</c:v>
                </c:pt>
                <c:pt idx="28">
                  <c:v>5.7435879999999999</c:v>
                </c:pt>
                <c:pt idx="29">
                  <c:v>5.3819210000000002</c:v>
                </c:pt>
                <c:pt idx="30">
                  <c:v>4.7753670000000001</c:v>
                </c:pt>
                <c:pt idx="31">
                  <c:v>4.1960259999999998</c:v>
                </c:pt>
                <c:pt idx="32">
                  <c:v>3.1768839999999998</c:v>
                </c:pt>
                <c:pt idx="33">
                  <c:v>2.7211590000000001</c:v>
                </c:pt>
                <c:pt idx="34">
                  <c:v>1.528907</c:v>
                </c:pt>
                <c:pt idx="35">
                  <c:v>1.1999150000000001</c:v>
                </c:pt>
                <c:pt idx="36">
                  <c:v>0.46767700000000001</c:v>
                </c:pt>
                <c:pt idx="37">
                  <c:v>0.212812</c:v>
                </c:pt>
                <c:pt idx="38">
                  <c:v>-0.13999800000000001</c:v>
                </c:pt>
                <c:pt idx="39">
                  <c:v>-0.522281</c:v>
                </c:pt>
                <c:pt idx="40">
                  <c:v>-0.69613700000000001</c:v>
                </c:pt>
                <c:pt idx="41">
                  <c:v>-1.0785819999999999</c:v>
                </c:pt>
                <c:pt idx="42">
                  <c:v>-0.87279399999999996</c:v>
                </c:pt>
                <c:pt idx="43">
                  <c:v>-0.84841299999999997</c:v>
                </c:pt>
                <c:pt idx="44">
                  <c:v>-0.61824000000000001</c:v>
                </c:pt>
                <c:pt idx="45">
                  <c:v>-0.82463500000000001</c:v>
                </c:pt>
                <c:pt idx="46">
                  <c:v>-1.2185889999999999</c:v>
                </c:pt>
                <c:pt idx="47">
                  <c:v>-1.03521</c:v>
                </c:pt>
                <c:pt idx="48">
                  <c:v>-1.0100199999999999</c:v>
                </c:pt>
                <c:pt idx="49">
                  <c:v>-1.1927300000000001</c:v>
                </c:pt>
                <c:pt idx="50">
                  <c:v>-1.2862979999999999</c:v>
                </c:pt>
                <c:pt idx="51">
                  <c:v>-0.74385000000000001</c:v>
                </c:pt>
                <c:pt idx="52">
                  <c:v>-1.081218</c:v>
                </c:pt>
                <c:pt idx="53">
                  <c:v>-0.839306</c:v>
                </c:pt>
                <c:pt idx="54">
                  <c:v>-1.111521</c:v>
                </c:pt>
                <c:pt idx="55">
                  <c:v>-1.0163420000000001</c:v>
                </c:pt>
                <c:pt idx="56">
                  <c:v>-0.86940099999999998</c:v>
                </c:pt>
                <c:pt idx="57">
                  <c:v>-0.89419700000000002</c:v>
                </c:pt>
                <c:pt idx="58">
                  <c:v>-0.75173299999999998</c:v>
                </c:pt>
                <c:pt idx="59">
                  <c:v>-0.71598399999999995</c:v>
                </c:pt>
                <c:pt idx="60">
                  <c:v>-0.27110000000000001</c:v>
                </c:pt>
                <c:pt idx="61">
                  <c:v>-0.15343399999999999</c:v>
                </c:pt>
                <c:pt idx="62">
                  <c:v>0.18848100000000001</c:v>
                </c:pt>
                <c:pt idx="63">
                  <c:v>0.69845000000000002</c:v>
                </c:pt>
                <c:pt idx="64">
                  <c:v>1.558211</c:v>
                </c:pt>
                <c:pt idx="65">
                  <c:v>2.0609769999999998</c:v>
                </c:pt>
                <c:pt idx="66">
                  <c:v>2.985042</c:v>
                </c:pt>
                <c:pt idx="67">
                  <c:v>3.8679969999999999</c:v>
                </c:pt>
                <c:pt idx="68">
                  <c:v>3.9931920000000001</c:v>
                </c:pt>
                <c:pt idx="69">
                  <c:v>5.1406099999999997</c:v>
                </c:pt>
                <c:pt idx="70">
                  <c:v>5.1568240000000003</c:v>
                </c:pt>
                <c:pt idx="71">
                  <c:v>5.9635600000000002</c:v>
                </c:pt>
                <c:pt idx="72">
                  <c:v>6.8824930000000002</c:v>
                </c:pt>
                <c:pt idx="73">
                  <c:v>7.6123260000000004</c:v>
                </c:pt>
                <c:pt idx="74">
                  <c:v>7.8119420000000002</c:v>
                </c:pt>
                <c:pt idx="75">
                  <c:v>8.1841899999999992</c:v>
                </c:pt>
                <c:pt idx="76">
                  <c:v>8.2371099999999995</c:v>
                </c:pt>
                <c:pt idx="77">
                  <c:v>8.3387259999999994</c:v>
                </c:pt>
                <c:pt idx="78">
                  <c:v>8.2837700000000005</c:v>
                </c:pt>
                <c:pt idx="79">
                  <c:v>7.8093849999999998</c:v>
                </c:pt>
                <c:pt idx="80">
                  <c:v>7.3156980000000003</c:v>
                </c:pt>
                <c:pt idx="81">
                  <c:v>6.9310840000000002</c:v>
                </c:pt>
                <c:pt idx="82">
                  <c:v>6.0817690000000004</c:v>
                </c:pt>
                <c:pt idx="83">
                  <c:v>5.4734720000000001</c:v>
                </c:pt>
                <c:pt idx="84">
                  <c:v>4.5557080000000001</c:v>
                </c:pt>
                <c:pt idx="85">
                  <c:v>3.8645649999999998</c:v>
                </c:pt>
                <c:pt idx="86">
                  <c:v>2.6967240000000001</c:v>
                </c:pt>
                <c:pt idx="87">
                  <c:v>2.595529</c:v>
                </c:pt>
                <c:pt idx="88">
                  <c:v>1.453673</c:v>
                </c:pt>
                <c:pt idx="89">
                  <c:v>0.99994700000000003</c:v>
                </c:pt>
                <c:pt idx="90">
                  <c:v>0.16089700000000001</c:v>
                </c:pt>
                <c:pt idx="91">
                  <c:v>-0.25202200000000002</c:v>
                </c:pt>
                <c:pt idx="92">
                  <c:v>-0.61477800000000005</c:v>
                </c:pt>
                <c:pt idx="93">
                  <c:v>-0.73794400000000004</c:v>
                </c:pt>
                <c:pt idx="94">
                  <c:v>-1.009679</c:v>
                </c:pt>
                <c:pt idx="95">
                  <c:v>-0.89776599999999995</c:v>
                </c:pt>
                <c:pt idx="96">
                  <c:v>-1.1088119999999999</c:v>
                </c:pt>
                <c:pt idx="97">
                  <c:v>-1.160968</c:v>
                </c:pt>
                <c:pt idx="98">
                  <c:v>-1.282276</c:v>
                </c:pt>
                <c:pt idx="99">
                  <c:v>-1.208126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09-C24E-AB82-92FCB917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527327"/>
        <c:axId val="1037588047"/>
      </c:scatterChart>
      <c:valAx>
        <c:axId val="1037527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88047"/>
        <c:crosses val="autoZero"/>
        <c:crossBetween val="midCat"/>
      </c:valAx>
      <c:valAx>
        <c:axId val="103758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5273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Self</a:t>
            </a:r>
            <a:r>
              <a:rPr lang="en-US" baseline="0"/>
              <a:t> Similar Data</a:t>
            </a:r>
          </a:p>
        </c:rich>
      </c:tx>
      <c:layout>
        <c:manualLayout>
          <c:xMode val="edge"/>
          <c:yMode val="edge"/>
          <c:x val="0.45241361438422817"/>
          <c:y val="3.0818639695687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5D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'self similar graph'!$I$2:$I$23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1.0382576055654366E-2</c:v>
                  </c:pt>
                  <c:pt idx="2">
                    <c:v>4.3168149256341978E-2</c:v>
                  </c:pt>
                  <c:pt idx="3">
                    <c:v>5.7934802271693987E-2</c:v>
                  </c:pt>
                  <c:pt idx="4">
                    <c:v>3.8289484759096035E-2</c:v>
                  </c:pt>
                  <c:pt idx="5">
                    <c:v>4.6664142594891198E-2</c:v>
                  </c:pt>
                  <c:pt idx="6">
                    <c:v>2.924214821804879E-2</c:v>
                  </c:pt>
                  <c:pt idx="7">
                    <c:v>5.9630899099126805E-2</c:v>
                  </c:pt>
                  <c:pt idx="8">
                    <c:v>6.4532638055476613E-2</c:v>
                  </c:pt>
                  <c:pt idx="9">
                    <c:v>7.2567412012592897E-2</c:v>
                  </c:pt>
                  <c:pt idx="10">
                    <c:v>3.9595704544516601E-2</c:v>
                  </c:pt>
                  <c:pt idx="11">
                    <c:v>0</c:v>
                  </c:pt>
                  <c:pt idx="12">
                    <c:v>4.9894781563505047E-2</c:v>
                  </c:pt>
                  <c:pt idx="13">
                    <c:v>4.6284586005148655E-2</c:v>
                  </c:pt>
                  <c:pt idx="14">
                    <c:v>1.0216236099857955E-2</c:v>
                  </c:pt>
                  <c:pt idx="15">
                    <c:v>2.0644741445945827E-2</c:v>
                  </c:pt>
                  <c:pt idx="16">
                    <c:v>3.174647832993744E-2</c:v>
                  </c:pt>
                  <c:pt idx="17">
                    <c:v>2.4741054454111039E-2</c:v>
                  </c:pt>
                  <c:pt idx="18">
                    <c:v>2.8289265488882765E-2</c:v>
                  </c:pt>
                  <c:pt idx="19">
                    <c:v>2.665344218562269E-2</c:v>
                  </c:pt>
                  <c:pt idx="20">
                    <c:v>5.4995888348289369E-2</c:v>
                  </c:pt>
                  <c:pt idx="21">
                    <c:v>0</c:v>
                  </c:pt>
                </c:numCache>
              </c:numRef>
            </c:plus>
            <c:minus>
              <c:numRef>
                <c:f>'self similar graph'!$I$2:$I$23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1.0382576055654366E-2</c:v>
                  </c:pt>
                  <c:pt idx="2">
                    <c:v>4.3168149256341978E-2</c:v>
                  </c:pt>
                  <c:pt idx="3">
                    <c:v>5.7934802271693987E-2</c:v>
                  </c:pt>
                  <c:pt idx="4">
                    <c:v>3.8289484759096035E-2</c:v>
                  </c:pt>
                  <c:pt idx="5">
                    <c:v>4.6664142594891198E-2</c:v>
                  </c:pt>
                  <c:pt idx="6">
                    <c:v>2.924214821804879E-2</c:v>
                  </c:pt>
                  <c:pt idx="7">
                    <c:v>5.9630899099126805E-2</c:v>
                  </c:pt>
                  <c:pt idx="8">
                    <c:v>6.4532638055476613E-2</c:v>
                  </c:pt>
                  <c:pt idx="9">
                    <c:v>7.2567412012592897E-2</c:v>
                  </c:pt>
                  <c:pt idx="10">
                    <c:v>3.9595704544516601E-2</c:v>
                  </c:pt>
                  <c:pt idx="11">
                    <c:v>0</c:v>
                  </c:pt>
                  <c:pt idx="12">
                    <c:v>4.9894781563505047E-2</c:v>
                  </c:pt>
                  <c:pt idx="13">
                    <c:v>4.6284586005148655E-2</c:v>
                  </c:pt>
                  <c:pt idx="14">
                    <c:v>1.0216236099857955E-2</c:v>
                  </c:pt>
                  <c:pt idx="15">
                    <c:v>2.0644741445945827E-2</c:v>
                  </c:pt>
                  <c:pt idx="16">
                    <c:v>3.174647832993744E-2</c:v>
                  </c:pt>
                  <c:pt idx="17">
                    <c:v>2.4741054454111039E-2</c:v>
                  </c:pt>
                  <c:pt idx="18">
                    <c:v>2.8289265488882765E-2</c:v>
                  </c:pt>
                  <c:pt idx="19">
                    <c:v>2.665344218562269E-2</c:v>
                  </c:pt>
                  <c:pt idx="20">
                    <c:v>5.4995888348289369E-2</c:v>
                  </c:pt>
                  <c:pt idx="2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'self similar graph'!$H$2:$H$23</c:f>
              <c:numCache>
                <c:formatCode>General</c:formatCode>
                <c:ptCount val="22"/>
                <c:pt idx="0">
                  <c:v>-2</c:v>
                </c:pt>
                <c:pt idx="1">
                  <c:v>-1.8181818181818181</c:v>
                </c:pt>
                <c:pt idx="2">
                  <c:v>-1.6363636363636365</c:v>
                </c:pt>
                <c:pt idx="3">
                  <c:v>-1.4545454545454546</c:v>
                </c:pt>
                <c:pt idx="4">
                  <c:v>-1.2727272727272727</c:v>
                </c:pt>
                <c:pt idx="5">
                  <c:v>-1.0909090909090908</c:v>
                </c:pt>
                <c:pt idx="6">
                  <c:v>-0.90909090909090906</c:v>
                </c:pt>
                <c:pt idx="7">
                  <c:v>-0.72727272727272729</c:v>
                </c:pt>
                <c:pt idx="8">
                  <c:v>-0.54545454545454541</c:v>
                </c:pt>
                <c:pt idx="9">
                  <c:v>-0.36363636363636365</c:v>
                </c:pt>
                <c:pt idx="10">
                  <c:v>-0.18181818181818182</c:v>
                </c:pt>
                <c:pt idx="11">
                  <c:v>0</c:v>
                </c:pt>
                <c:pt idx="12">
                  <c:v>0.18181818181818182</c:v>
                </c:pt>
                <c:pt idx="13">
                  <c:v>0.36363636363636365</c:v>
                </c:pt>
                <c:pt idx="14">
                  <c:v>0.54545454545454541</c:v>
                </c:pt>
                <c:pt idx="15">
                  <c:v>0.72727272727272729</c:v>
                </c:pt>
                <c:pt idx="16">
                  <c:v>0.90909090909090906</c:v>
                </c:pt>
                <c:pt idx="17">
                  <c:v>1.0909090909090908</c:v>
                </c:pt>
                <c:pt idx="18">
                  <c:v>1.2727272727272727</c:v>
                </c:pt>
                <c:pt idx="19">
                  <c:v>1.4545454545454546</c:v>
                </c:pt>
                <c:pt idx="20">
                  <c:v>1.6363636363636365</c:v>
                </c:pt>
                <c:pt idx="21">
                  <c:v>1.8181818181818181</c:v>
                </c:pt>
              </c:numCache>
            </c:numRef>
          </c:xVal>
          <c:yVal>
            <c:numRef>
              <c:f>'self similar graph'!$G$2:$G$23</c:f>
              <c:numCache>
                <c:formatCode>General</c:formatCode>
                <c:ptCount val="22"/>
                <c:pt idx="0">
                  <c:v>0</c:v>
                </c:pt>
                <c:pt idx="1">
                  <c:v>1.823551901271056E-2</c:v>
                </c:pt>
                <c:pt idx="2">
                  <c:v>0.10073696112375467</c:v>
                </c:pt>
                <c:pt idx="3">
                  <c:v>0.29042946829263999</c:v>
                </c:pt>
                <c:pt idx="4">
                  <c:v>0.40456814184216894</c:v>
                </c:pt>
                <c:pt idx="5">
                  <c:v>0.5332926167608012</c:v>
                </c:pt>
                <c:pt idx="6">
                  <c:v>0.65654043171752186</c:v>
                </c:pt>
                <c:pt idx="7">
                  <c:v>0.76012752135039363</c:v>
                </c:pt>
                <c:pt idx="8">
                  <c:v>0.84218546281986295</c:v>
                </c:pt>
                <c:pt idx="9">
                  <c:v>0.9236552900497037</c:v>
                </c:pt>
                <c:pt idx="10">
                  <c:v>0.9608379368346367</c:v>
                </c:pt>
                <c:pt idx="11">
                  <c:v>1</c:v>
                </c:pt>
                <c:pt idx="12">
                  <c:v>0.94752212128733959</c:v>
                </c:pt>
                <c:pt idx="13">
                  <c:v>0.87952370891167342</c:v>
                </c:pt>
                <c:pt idx="14">
                  <c:v>0.79950408995098388</c:v>
                </c:pt>
                <c:pt idx="15">
                  <c:v>0.7099605243706113</c:v>
                </c:pt>
                <c:pt idx="16">
                  <c:v>0.57661191837656223</c:v>
                </c:pt>
                <c:pt idx="17">
                  <c:v>0.42875980912520328</c:v>
                </c:pt>
                <c:pt idx="18">
                  <c:v>0.28541449221449444</c:v>
                </c:pt>
                <c:pt idx="19">
                  <c:v>0.10955734885677128</c:v>
                </c:pt>
                <c:pt idx="20">
                  <c:v>3.5046305236214999E-2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A6B-4D62-9C1D-4AA07240901D}"/>
            </c:ext>
          </c:extLst>
        </c:ser>
        <c:ser>
          <c:idx val="2"/>
          <c:order val="2"/>
          <c:tx>
            <c:v>7D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'self similar graph'!$N$2:$N$28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4.2126376008952873E-2</c:v>
                  </c:pt>
                  <c:pt idx="2">
                    <c:v>6.0220287721491655E-2</c:v>
                  </c:pt>
                  <c:pt idx="3">
                    <c:v>5.7612536185158852E-2</c:v>
                  </c:pt>
                  <c:pt idx="4">
                    <c:v>6.8916263118855334E-2</c:v>
                  </c:pt>
                  <c:pt idx="5">
                    <c:v>4.9011868559253061E-2</c:v>
                  </c:pt>
                  <c:pt idx="6">
                    <c:v>4.116477542403104E-2</c:v>
                  </c:pt>
                  <c:pt idx="7">
                    <c:v>1.7566837631893827E-2</c:v>
                  </c:pt>
                  <c:pt idx="8">
                    <c:v>2.7088833355753482E-2</c:v>
                  </c:pt>
                  <c:pt idx="9">
                    <c:v>4.8244826731924907E-2</c:v>
                  </c:pt>
                  <c:pt idx="10">
                    <c:v>2.4193639407758618E-2</c:v>
                  </c:pt>
                  <c:pt idx="11">
                    <c:v>1.3729845286294753E-2</c:v>
                  </c:pt>
                  <c:pt idx="12">
                    <c:v>5.7791808016782902E-2</c:v>
                  </c:pt>
                  <c:pt idx="13">
                    <c:v>1.2925037427904257E-2</c:v>
                  </c:pt>
                  <c:pt idx="14">
                    <c:v>7.7784023700266949E-2</c:v>
                  </c:pt>
                  <c:pt idx="15">
                    <c:v>1.4901254796188422E-2</c:v>
                  </c:pt>
                  <c:pt idx="16">
                    <c:v>1.7065342634978119E-2</c:v>
                  </c:pt>
                  <c:pt idx="17">
                    <c:v>8.4297089092300298E-2</c:v>
                  </c:pt>
                  <c:pt idx="18">
                    <c:v>6.8244262613424284E-2</c:v>
                  </c:pt>
                  <c:pt idx="19">
                    <c:v>8.28701068671268E-2</c:v>
                  </c:pt>
                  <c:pt idx="20">
                    <c:v>1.8275875107380119E-2</c:v>
                  </c:pt>
                  <c:pt idx="21">
                    <c:v>9.7132843269318678E-3</c:v>
                  </c:pt>
                  <c:pt idx="22">
                    <c:v>1.6729676513477437E-2</c:v>
                  </c:pt>
                  <c:pt idx="23">
                    <c:v>6.15013460301152E-2</c:v>
                  </c:pt>
                  <c:pt idx="24">
                    <c:v>3.2832280301074851E-2</c:v>
                  </c:pt>
                  <c:pt idx="25">
                    <c:v>3.2815050355626416E-2</c:v>
                  </c:pt>
                  <c:pt idx="26">
                    <c:v>0</c:v>
                  </c:pt>
                </c:numCache>
              </c:numRef>
            </c:plus>
            <c:minus>
              <c:numRef>
                <c:f>'self similar graph'!$N$2:$N$28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4.2126376008952873E-2</c:v>
                  </c:pt>
                  <c:pt idx="2">
                    <c:v>6.0220287721491655E-2</c:v>
                  </c:pt>
                  <c:pt idx="3">
                    <c:v>5.7612536185158852E-2</c:v>
                  </c:pt>
                  <c:pt idx="4">
                    <c:v>6.8916263118855334E-2</c:v>
                  </c:pt>
                  <c:pt idx="5">
                    <c:v>4.9011868559253061E-2</c:v>
                  </c:pt>
                  <c:pt idx="6">
                    <c:v>4.116477542403104E-2</c:v>
                  </c:pt>
                  <c:pt idx="7">
                    <c:v>1.7566837631893827E-2</c:v>
                  </c:pt>
                  <c:pt idx="8">
                    <c:v>2.7088833355753482E-2</c:v>
                  </c:pt>
                  <c:pt idx="9">
                    <c:v>4.8244826731924907E-2</c:v>
                  </c:pt>
                  <c:pt idx="10">
                    <c:v>2.4193639407758618E-2</c:v>
                  </c:pt>
                  <c:pt idx="11">
                    <c:v>1.3729845286294753E-2</c:v>
                  </c:pt>
                  <c:pt idx="12">
                    <c:v>5.7791808016782902E-2</c:v>
                  </c:pt>
                  <c:pt idx="13">
                    <c:v>1.2925037427904257E-2</c:v>
                  </c:pt>
                  <c:pt idx="14">
                    <c:v>7.7784023700266949E-2</c:v>
                  </c:pt>
                  <c:pt idx="15">
                    <c:v>1.4901254796188422E-2</c:v>
                  </c:pt>
                  <c:pt idx="16">
                    <c:v>1.7065342634978119E-2</c:v>
                  </c:pt>
                  <c:pt idx="17">
                    <c:v>8.4297089092300298E-2</c:v>
                  </c:pt>
                  <c:pt idx="18">
                    <c:v>6.8244262613424284E-2</c:v>
                  </c:pt>
                  <c:pt idx="19">
                    <c:v>8.28701068671268E-2</c:v>
                  </c:pt>
                  <c:pt idx="20">
                    <c:v>1.8275875107380119E-2</c:v>
                  </c:pt>
                  <c:pt idx="21">
                    <c:v>9.7132843269318678E-3</c:v>
                  </c:pt>
                  <c:pt idx="22">
                    <c:v>1.6729676513477437E-2</c:v>
                  </c:pt>
                  <c:pt idx="23">
                    <c:v>6.15013460301152E-2</c:v>
                  </c:pt>
                  <c:pt idx="24">
                    <c:v>3.2832280301074851E-2</c:v>
                  </c:pt>
                  <c:pt idx="25">
                    <c:v>3.2815050355626416E-2</c:v>
                  </c:pt>
                  <c:pt idx="2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'self similar graph'!$M$2:$M$28</c:f>
              <c:numCache>
                <c:formatCode>General</c:formatCode>
                <c:ptCount val="27"/>
                <c:pt idx="0">
                  <c:v>-2</c:v>
                </c:pt>
                <c:pt idx="1">
                  <c:v>-1.8461538461538463</c:v>
                </c:pt>
                <c:pt idx="2">
                  <c:v>-1.6923076923076923</c:v>
                </c:pt>
                <c:pt idx="3">
                  <c:v>-1.5384615384615385</c:v>
                </c:pt>
                <c:pt idx="4">
                  <c:v>-1.3846153846153846</c:v>
                </c:pt>
                <c:pt idx="5">
                  <c:v>-1.2307692307692308</c:v>
                </c:pt>
                <c:pt idx="6">
                  <c:v>-1.0769230769230769</c:v>
                </c:pt>
                <c:pt idx="7">
                  <c:v>-0.92307692307692313</c:v>
                </c:pt>
                <c:pt idx="8">
                  <c:v>-0.76923076923076927</c:v>
                </c:pt>
                <c:pt idx="9">
                  <c:v>-0.61538461538461542</c:v>
                </c:pt>
                <c:pt idx="10">
                  <c:v>-0.46153846153846156</c:v>
                </c:pt>
                <c:pt idx="11">
                  <c:v>-0.30769230769230771</c:v>
                </c:pt>
                <c:pt idx="12">
                  <c:v>-0.15384615384615385</c:v>
                </c:pt>
                <c:pt idx="13">
                  <c:v>0</c:v>
                </c:pt>
                <c:pt idx="14">
                  <c:v>0.15384615384615385</c:v>
                </c:pt>
                <c:pt idx="15">
                  <c:v>0.30769230769230771</c:v>
                </c:pt>
                <c:pt idx="16">
                  <c:v>0.46153846153846156</c:v>
                </c:pt>
                <c:pt idx="17">
                  <c:v>0.61538461538461542</c:v>
                </c:pt>
                <c:pt idx="18">
                  <c:v>0.76923076923076927</c:v>
                </c:pt>
                <c:pt idx="19">
                  <c:v>0.92307692307692313</c:v>
                </c:pt>
                <c:pt idx="20">
                  <c:v>1.0769230769230769</c:v>
                </c:pt>
                <c:pt idx="21">
                  <c:v>1.2307692307692308</c:v>
                </c:pt>
                <c:pt idx="22">
                  <c:v>1.3846153846153846</c:v>
                </c:pt>
                <c:pt idx="23">
                  <c:v>1.5384615384615385</c:v>
                </c:pt>
                <c:pt idx="24">
                  <c:v>1.6923076923076923</c:v>
                </c:pt>
                <c:pt idx="25">
                  <c:v>1.8461538461538463</c:v>
                </c:pt>
                <c:pt idx="26">
                  <c:v>2</c:v>
                </c:pt>
              </c:numCache>
            </c:numRef>
          </c:xVal>
          <c:yVal>
            <c:numRef>
              <c:f>'self similar graph'!$L$2:$L$28</c:f>
              <c:numCache>
                <c:formatCode>General</c:formatCode>
                <c:ptCount val="27"/>
                <c:pt idx="0">
                  <c:v>0</c:v>
                </c:pt>
                <c:pt idx="1">
                  <c:v>5.6415869778899931E-2</c:v>
                </c:pt>
                <c:pt idx="2">
                  <c:v>0.14231982627343168</c:v>
                </c:pt>
                <c:pt idx="3">
                  <c:v>0.24592607959676896</c:v>
                </c:pt>
                <c:pt idx="4">
                  <c:v>0.3530422719733104</c:v>
                </c:pt>
                <c:pt idx="5">
                  <c:v>0.45420380701717672</c:v>
                </c:pt>
                <c:pt idx="6">
                  <c:v>0.53258605310390028</c:v>
                </c:pt>
                <c:pt idx="7">
                  <c:v>0.63888737375700611</c:v>
                </c:pt>
                <c:pt idx="8">
                  <c:v>0.69415388568431335</c:v>
                </c:pt>
                <c:pt idx="9">
                  <c:v>0.8330141932857581</c:v>
                </c:pt>
                <c:pt idx="10">
                  <c:v>0.82958437005301566</c:v>
                </c:pt>
                <c:pt idx="11">
                  <c:v>0.90921877382788341</c:v>
                </c:pt>
                <c:pt idx="12">
                  <c:v>0.96987676083386032</c:v>
                </c:pt>
                <c:pt idx="13">
                  <c:v>1</c:v>
                </c:pt>
                <c:pt idx="14">
                  <c:v>0.95168314883838767</c:v>
                </c:pt>
                <c:pt idx="15">
                  <c:v>0.92937465632426774</c:v>
                </c:pt>
                <c:pt idx="16">
                  <c:v>0.89658346753850271</c:v>
                </c:pt>
                <c:pt idx="17">
                  <c:v>0.75108117691686893</c:v>
                </c:pt>
                <c:pt idx="18">
                  <c:v>0.64705939366243648</c:v>
                </c:pt>
                <c:pt idx="19">
                  <c:v>0.51864022933952703</c:v>
                </c:pt>
                <c:pt idx="20">
                  <c:v>0.45749175204019527</c:v>
                </c:pt>
                <c:pt idx="21">
                  <c:v>0.37375494395552944</c:v>
                </c:pt>
                <c:pt idx="22">
                  <c:v>0.27490645678865067</c:v>
                </c:pt>
                <c:pt idx="23">
                  <c:v>0.18749153860422568</c:v>
                </c:pt>
                <c:pt idx="24">
                  <c:v>0.11435899249561193</c:v>
                </c:pt>
                <c:pt idx="25">
                  <c:v>4.6345094617608835E-2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A6B-4D62-9C1D-4AA07240901D}"/>
            </c:ext>
          </c:extLst>
        </c:ser>
        <c:ser>
          <c:idx val="3"/>
          <c:order val="3"/>
          <c:tx>
            <c:v>9D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'self similar graph'!$S$2:$S$33</c:f>
                <c:numCache>
                  <c:formatCode>General</c:formatCode>
                  <c:ptCount val="32"/>
                  <c:pt idx="0">
                    <c:v>0</c:v>
                  </c:pt>
                  <c:pt idx="1">
                    <c:v>4.6608680687961257E-2</c:v>
                  </c:pt>
                  <c:pt idx="2">
                    <c:v>4.0514994822525824E-2</c:v>
                  </c:pt>
                  <c:pt idx="3">
                    <c:v>5.7701383209744168E-2</c:v>
                  </c:pt>
                  <c:pt idx="4">
                    <c:v>2.1287725189236124E-2</c:v>
                  </c:pt>
                  <c:pt idx="5">
                    <c:v>1.9431099440969622E-2</c:v>
                  </c:pt>
                  <c:pt idx="6">
                    <c:v>8.680403226968636E-2</c:v>
                  </c:pt>
                  <c:pt idx="7">
                    <c:v>6.2177539697238285E-2</c:v>
                  </c:pt>
                  <c:pt idx="8">
                    <c:v>5.1822712440506243E-2</c:v>
                  </c:pt>
                  <c:pt idx="9">
                    <c:v>4.2229348425152503E-2</c:v>
                  </c:pt>
                  <c:pt idx="10">
                    <c:v>4.9715413101513957E-2</c:v>
                  </c:pt>
                  <c:pt idx="11">
                    <c:v>4.7279184140135481E-2</c:v>
                  </c:pt>
                  <c:pt idx="12">
                    <c:v>3.8838467469092842E-2</c:v>
                  </c:pt>
                  <c:pt idx="13">
                    <c:v>4.2891579218048231E-2</c:v>
                  </c:pt>
                  <c:pt idx="14">
                    <c:v>2.0463918527420678E-2</c:v>
                  </c:pt>
                  <c:pt idx="15">
                    <c:v>4.5379755341828651E-3</c:v>
                  </c:pt>
                  <c:pt idx="16">
                    <c:v>3.4024812559556798E-2</c:v>
                  </c:pt>
                  <c:pt idx="17">
                    <c:v>1.1400252576622078E-2</c:v>
                  </c:pt>
                  <c:pt idx="18">
                    <c:v>2.1881422135519218E-2</c:v>
                  </c:pt>
                  <c:pt idx="19">
                    <c:v>2.0951803052421367E-2</c:v>
                  </c:pt>
                  <c:pt idx="20">
                    <c:v>4.3322128434737345E-2</c:v>
                  </c:pt>
                  <c:pt idx="21">
                    <c:v>3.4878044074306239E-2</c:v>
                  </c:pt>
                  <c:pt idx="22">
                    <c:v>7.3065411649143777E-2</c:v>
                  </c:pt>
                  <c:pt idx="23">
                    <c:v>8.0251257991788408E-2</c:v>
                  </c:pt>
                  <c:pt idx="24">
                    <c:v>2.1605458127295103E-2</c:v>
                  </c:pt>
                  <c:pt idx="25">
                    <c:v>4.1220491670394654E-2</c:v>
                  </c:pt>
                  <c:pt idx="26">
                    <c:v>4.3382442905830439E-2</c:v>
                  </c:pt>
                  <c:pt idx="27">
                    <c:v>2.4789319490728722E-2</c:v>
                  </c:pt>
                  <c:pt idx="28">
                    <c:v>3.2853403493212058E-2</c:v>
                  </c:pt>
                  <c:pt idx="29">
                    <c:v>2.5899431688368023E-2</c:v>
                  </c:pt>
                  <c:pt idx="30">
                    <c:v>2.4651543782179541E-2</c:v>
                  </c:pt>
                  <c:pt idx="31">
                    <c:v>0</c:v>
                  </c:pt>
                </c:numCache>
              </c:numRef>
            </c:plus>
            <c:minus>
              <c:numRef>
                <c:f>'self similar graph'!$S$2:$S$33</c:f>
                <c:numCache>
                  <c:formatCode>General</c:formatCode>
                  <c:ptCount val="32"/>
                  <c:pt idx="0">
                    <c:v>0</c:v>
                  </c:pt>
                  <c:pt idx="1">
                    <c:v>4.6608680687961257E-2</c:v>
                  </c:pt>
                  <c:pt idx="2">
                    <c:v>4.0514994822525824E-2</c:v>
                  </c:pt>
                  <c:pt idx="3">
                    <c:v>5.7701383209744168E-2</c:v>
                  </c:pt>
                  <c:pt idx="4">
                    <c:v>2.1287725189236124E-2</c:v>
                  </c:pt>
                  <c:pt idx="5">
                    <c:v>1.9431099440969622E-2</c:v>
                  </c:pt>
                  <c:pt idx="6">
                    <c:v>8.680403226968636E-2</c:v>
                  </c:pt>
                  <c:pt idx="7">
                    <c:v>6.2177539697238285E-2</c:v>
                  </c:pt>
                  <c:pt idx="8">
                    <c:v>5.1822712440506243E-2</c:v>
                  </c:pt>
                  <c:pt idx="9">
                    <c:v>4.2229348425152503E-2</c:v>
                  </c:pt>
                  <c:pt idx="10">
                    <c:v>4.9715413101513957E-2</c:v>
                  </c:pt>
                  <c:pt idx="11">
                    <c:v>4.7279184140135481E-2</c:v>
                  </c:pt>
                  <c:pt idx="12">
                    <c:v>3.8838467469092842E-2</c:v>
                  </c:pt>
                  <c:pt idx="13">
                    <c:v>4.2891579218048231E-2</c:v>
                  </c:pt>
                  <c:pt idx="14">
                    <c:v>2.0463918527420678E-2</c:v>
                  </c:pt>
                  <c:pt idx="15">
                    <c:v>4.5379755341828651E-3</c:v>
                  </c:pt>
                  <c:pt idx="16">
                    <c:v>3.4024812559556798E-2</c:v>
                  </c:pt>
                  <c:pt idx="17">
                    <c:v>1.1400252576622078E-2</c:v>
                  </c:pt>
                  <c:pt idx="18">
                    <c:v>2.1881422135519218E-2</c:v>
                  </c:pt>
                  <c:pt idx="19">
                    <c:v>2.0951803052421367E-2</c:v>
                  </c:pt>
                  <c:pt idx="20">
                    <c:v>4.3322128434737345E-2</c:v>
                  </c:pt>
                  <c:pt idx="21">
                    <c:v>3.4878044074306239E-2</c:v>
                  </c:pt>
                  <c:pt idx="22">
                    <c:v>7.3065411649143777E-2</c:v>
                  </c:pt>
                  <c:pt idx="23">
                    <c:v>8.0251257991788408E-2</c:v>
                  </c:pt>
                  <c:pt idx="24">
                    <c:v>2.1605458127295103E-2</c:v>
                  </c:pt>
                  <c:pt idx="25">
                    <c:v>4.1220491670394654E-2</c:v>
                  </c:pt>
                  <c:pt idx="26">
                    <c:v>4.3382442905830439E-2</c:v>
                  </c:pt>
                  <c:pt idx="27">
                    <c:v>2.4789319490728722E-2</c:v>
                  </c:pt>
                  <c:pt idx="28">
                    <c:v>3.2853403493212058E-2</c:v>
                  </c:pt>
                  <c:pt idx="29">
                    <c:v>2.5899431688368023E-2</c:v>
                  </c:pt>
                  <c:pt idx="30">
                    <c:v>2.4651543782179541E-2</c:v>
                  </c:pt>
                  <c:pt idx="3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'self similar graph'!$R$2:$R$34</c:f>
              <c:numCache>
                <c:formatCode>General</c:formatCode>
                <c:ptCount val="33"/>
                <c:pt idx="0">
                  <c:v>-2</c:v>
                </c:pt>
                <c:pt idx="1">
                  <c:v>-1.875</c:v>
                </c:pt>
                <c:pt idx="2">
                  <c:v>-1.75</c:v>
                </c:pt>
                <c:pt idx="3">
                  <c:v>-1.625</c:v>
                </c:pt>
                <c:pt idx="4">
                  <c:v>-1.5</c:v>
                </c:pt>
                <c:pt idx="5">
                  <c:v>-1.375</c:v>
                </c:pt>
                <c:pt idx="6">
                  <c:v>-1.25</c:v>
                </c:pt>
                <c:pt idx="7">
                  <c:v>-1.125</c:v>
                </c:pt>
                <c:pt idx="8">
                  <c:v>-1</c:v>
                </c:pt>
                <c:pt idx="9">
                  <c:v>-0.875</c:v>
                </c:pt>
                <c:pt idx="10">
                  <c:v>-0.75</c:v>
                </c:pt>
                <c:pt idx="11">
                  <c:v>-0.625</c:v>
                </c:pt>
                <c:pt idx="12">
                  <c:v>-0.5</c:v>
                </c:pt>
                <c:pt idx="13">
                  <c:v>-0.375</c:v>
                </c:pt>
                <c:pt idx="14">
                  <c:v>-0.25</c:v>
                </c:pt>
                <c:pt idx="15">
                  <c:v>-0.125</c:v>
                </c:pt>
                <c:pt idx="16">
                  <c:v>0</c:v>
                </c:pt>
                <c:pt idx="17">
                  <c:v>0.125</c:v>
                </c:pt>
                <c:pt idx="18">
                  <c:v>0.25</c:v>
                </c:pt>
                <c:pt idx="19">
                  <c:v>0.375</c:v>
                </c:pt>
                <c:pt idx="20">
                  <c:v>0.5</c:v>
                </c:pt>
                <c:pt idx="21">
                  <c:v>0.625</c:v>
                </c:pt>
                <c:pt idx="22">
                  <c:v>0.75</c:v>
                </c:pt>
                <c:pt idx="23">
                  <c:v>0.875</c:v>
                </c:pt>
                <c:pt idx="24">
                  <c:v>1</c:v>
                </c:pt>
                <c:pt idx="25">
                  <c:v>1.125</c:v>
                </c:pt>
                <c:pt idx="26">
                  <c:v>1.25</c:v>
                </c:pt>
                <c:pt idx="27">
                  <c:v>1.375</c:v>
                </c:pt>
                <c:pt idx="28">
                  <c:v>1.5</c:v>
                </c:pt>
                <c:pt idx="29">
                  <c:v>1.625</c:v>
                </c:pt>
                <c:pt idx="30">
                  <c:v>1.75</c:v>
                </c:pt>
                <c:pt idx="31">
                  <c:v>1.875</c:v>
                </c:pt>
                <c:pt idx="32">
                  <c:v>2</c:v>
                </c:pt>
              </c:numCache>
            </c:numRef>
          </c:xVal>
          <c:yVal>
            <c:numRef>
              <c:f>'self similar graph'!$Q$2:$Q$33</c:f>
              <c:numCache>
                <c:formatCode>General</c:formatCode>
                <c:ptCount val="32"/>
                <c:pt idx="0">
                  <c:v>0</c:v>
                </c:pt>
                <c:pt idx="1">
                  <c:v>6.3449669032491374E-3</c:v>
                </c:pt>
                <c:pt idx="2">
                  <c:v>6.1738106900470213E-2</c:v>
                </c:pt>
                <c:pt idx="3">
                  <c:v>0.11612096442561265</c:v>
                </c:pt>
                <c:pt idx="4">
                  <c:v>0.21908346163616638</c:v>
                </c:pt>
                <c:pt idx="5">
                  <c:v>0.27830510203174613</c:v>
                </c:pt>
                <c:pt idx="6">
                  <c:v>0.42068709500397888</c:v>
                </c:pt>
                <c:pt idx="7">
                  <c:v>0.5503900312558333</c:v>
                </c:pt>
                <c:pt idx="8">
                  <c:v>0.59492935975833683</c:v>
                </c:pt>
                <c:pt idx="9">
                  <c:v>0.71083465378819677</c:v>
                </c:pt>
                <c:pt idx="10">
                  <c:v>0.77755575266862875</c:v>
                </c:pt>
                <c:pt idx="11">
                  <c:v>0.82176935337711299</c:v>
                </c:pt>
                <c:pt idx="12">
                  <c:v>0.91242729311197412</c:v>
                </c:pt>
                <c:pt idx="13">
                  <c:v>0.93724014875175488</c:v>
                </c:pt>
                <c:pt idx="14">
                  <c:v>0.98732000761629934</c:v>
                </c:pt>
                <c:pt idx="15">
                  <c:v>0.95018855955099402</c:v>
                </c:pt>
                <c:pt idx="16">
                  <c:v>1</c:v>
                </c:pt>
                <c:pt idx="17">
                  <c:v>0.9690401872075175</c:v>
                </c:pt>
                <c:pt idx="18">
                  <c:v>0.9194738905489116</c:v>
                </c:pt>
                <c:pt idx="19">
                  <c:v>0.87123214228070744</c:v>
                </c:pt>
                <c:pt idx="20">
                  <c:v>0.79739976823619507</c:v>
                </c:pt>
                <c:pt idx="21">
                  <c:v>0.71222551731655503</c:v>
                </c:pt>
                <c:pt idx="22">
                  <c:v>0.64674966935997358</c:v>
                </c:pt>
                <c:pt idx="23">
                  <c:v>0.49929252157054832</c:v>
                </c:pt>
                <c:pt idx="24">
                  <c:v>0.43538882191098943</c:v>
                </c:pt>
                <c:pt idx="25">
                  <c:v>0.35591451499189952</c:v>
                </c:pt>
                <c:pt idx="26">
                  <c:v>0.30776820438255342</c:v>
                </c:pt>
                <c:pt idx="27">
                  <c:v>0.21527893761043751</c:v>
                </c:pt>
                <c:pt idx="28">
                  <c:v>0.15660150239459636</c:v>
                </c:pt>
                <c:pt idx="29">
                  <c:v>4.7499884211663887E-2</c:v>
                </c:pt>
                <c:pt idx="30">
                  <c:v>4.8045609844300945E-2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A6B-4D62-9C1D-4AA07240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26416"/>
        <c:axId val="1666380911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1D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'self similar graph'!$C$2:$C$20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-2</c:v>
                      </c:pt>
                      <c:pt idx="1">
                        <c:v>-1.7777777777777777</c:v>
                      </c:pt>
                      <c:pt idx="2">
                        <c:v>-1.5555555555555556</c:v>
                      </c:pt>
                      <c:pt idx="3">
                        <c:v>-1.3333333333333333</c:v>
                      </c:pt>
                      <c:pt idx="4">
                        <c:v>-1.1111111111111112</c:v>
                      </c:pt>
                      <c:pt idx="5">
                        <c:v>-0.88888888888888884</c:v>
                      </c:pt>
                      <c:pt idx="6">
                        <c:v>-0.66666666666666663</c:v>
                      </c:pt>
                      <c:pt idx="7">
                        <c:v>-0.44444444444444442</c:v>
                      </c:pt>
                      <c:pt idx="8">
                        <c:v>-0.22222222222222221</c:v>
                      </c:pt>
                      <c:pt idx="9">
                        <c:v>0</c:v>
                      </c:pt>
                      <c:pt idx="10">
                        <c:v>0.22222222222222221</c:v>
                      </c:pt>
                      <c:pt idx="11">
                        <c:v>0.44444444444444442</c:v>
                      </c:pt>
                      <c:pt idx="12">
                        <c:v>0.66666666666666663</c:v>
                      </c:pt>
                      <c:pt idx="13">
                        <c:v>0.88888888888888884</c:v>
                      </c:pt>
                      <c:pt idx="14">
                        <c:v>1.1111111111111112</c:v>
                      </c:pt>
                      <c:pt idx="15">
                        <c:v>1.3333333333333333</c:v>
                      </c:pt>
                      <c:pt idx="16">
                        <c:v>1.5555555555555556</c:v>
                      </c:pt>
                      <c:pt idx="17">
                        <c:v>1.7777777777777777</c:v>
                      </c:pt>
                      <c:pt idx="18">
                        <c:v>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'self similar graph'!$B$2:$B$21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0</c:v>
                      </c:pt>
                      <c:pt idx="1">
                        <c:v>9.5789587365627982E-2</c:v>
                      </c:pt>
                      <c:pt idx="2">
                        <c:v>0.27194656799670641</c:v>
                      </c:pt>
                      <c:pt idx="3">
                        <c:v>0.41998644277301783</c:v>
                      </c:pt>
                      <c:pt idx="4">
                        <c:v>0.58385122264241895</c:v>
                      </c:pt>
                      <c:pt idx="5">
                        <c:v>0.72825977813498899</c:v>
                      </c:pt>
                      <c:pt idx="6">
                        <c:v>0.84637334196957215</c:v>
                      </c:pt>
                      <c:pt idx="7">
                        <c:v>0.92672330128258651</c:v>
                      </c:pt>
                      <c:pt idx="8">
                        <c:v>0.98249191999519303</c:v>
                      </c:pt>
                      <c:pt idx="9">
                        <c:v>1</c:v>
                      </c:pt>
                      <c:pt idx="10">
                        <c:v>0.98708190703750764</c:v>
                      </c:pt>
                      <c:pt idx="11">
                        <c:v>0.95650381913352323</c:v>
                      </c:pt>
                      <c:pt idx="12">
                        <c:v>0.88572443428986958</c:v>
                      </c:pt>
                      <c:pt idx="13">
                        <c:v>0.80548939267096598</c:v>
                      </c:pt>
                      <c:pt idx="14">
                        <c:v>0.6792776913880334</c:v>
                      </c:pt>
                      <c:pt idx="15">
                        <c:v>0.54138870214671175</c:v>
                      </c:pt>
                      <c:pt idx="16">
                        <c:v>0.39014896513854969</c:v>
                      </c:pt>
                      <c:pt idx="17">
                        <c:v>0.20546059337854494</c:v>
                      </c:pt>
                      <c:pt idx="18">
                        <c:v>5.2040946897844421E-2</c:v>
                      </c:pt>
                      <c:pt idx="19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8A6B-4D62-9C1D-4AA07240901D}"/>
                  </c:ext>
                </c:extLst>
              </c15:ser>
            </c15:filteredScatterSeries>
          </c:ext>
        </c:extLst>
      </c:scatterChart>
      <c:valAx>
        <c:axId val="1722026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y</a:t>
                </a:r>
                <a:r>
                  <a:rPr lang="en-US" sz="1400"/>
                  <a:t>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380911"/>
        <c:crosses val="autoZero"/>
        <c:crossBetween val="midCat"/>
      </c:valAx>
      <c:valAx>
        <c:axId val="1666380911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U</a:t>
                </a:r>
                <a:r>
                  <a:rPr lang="en-US" sz="1400"/>
                  <a:t>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026416"/>
        <c:crossesAt val="-2.5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7979765787679665"/>
          <c:y val="4.4752547501406913E-2"/>
          <c:w val="7.4776655392574304E-2"/>
          <c:h val="0.173312161052872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'Turbulance Intesnity'!$E$6:$E$24</c:f>
              <c:numCache>
                <c:formatCode>General</c:formatCode>
                <c:ptCount val="19"/>
                <c:pt idx="0">
                  <c:v>-2</c:v>
                </c:pt>
                <c:pt idx="1">
                  <c:v>-1.7777777777777777</c:v>
                </c:pt>
                <c:pt idx="2">
                  <c:v>-1.5555555555555556</c:v>
                </c:pt>
                <c:pt idx="3">
                  <c:v>-1.3333333333333333</c:v>
                </c:pt>
                <c:pt idx="4">
                  <c:v>-1.1111111111111112</c:v>
                </c:pt>
                <c:pt idx="5">
                  <c:v>-0.88888888888888884</c:v>
                </c:pt>
                <c:pt idx="6">
                  <c:v>-0.66666666666666663</c:v>
                </c:pt>
                <c:pt idx="7">
                  <c:v>-0.44444444444444442</c:v>
                </c:pt>
                <c:pt idx="8">
                  <c:v>-0.22222222222222221</c:v>
                </c:pt>
                <c:pt idx="9">
                  <c:v>0</c:v>
                </c:pt>
                <c:pt idx="10">
                  <c:v>0.22222222222222221</c:v>
                </c:pt>
                <c:pt idx="11">
                  <c:v>0.44444444444444442</c:v>
                </c:pt>
                <c:pt idx="12">
                  <c:v>0.66666666666666663</c:v>
                </c:pt>
                <c:pt idx="13">
                  <c:v>0.88888888888888884</c:v>
                </c:pt>
                <c:pt idx="14">
                  <c:v>1.1111111111111112</c:v>
                </c:pt>
                <c:pt idx="15">
                  <c:v>1.3333333333333333</c:v>
                </c:pt>
                <c:pt idx="16">
                  <c:v>1.5555555555555556</c:v>
                </c:pt>
                <c:pt idx="17">
                  <c:v>1.7777777777777777</c:v>
                </c:pt>
                <c:pt idx="18">
                  <c:v>2</c:v>
                </c:pt>
              </c:numCache>
            </c:numRef>
          </c:xVal>
          <c:yVal>
            <c:numRef>
              <c:f>'Turbulance Intesnity'!$I$6:$I$25</c:f>
              <c:numCache>
                <c:formatCode>General</c:formatCode>
                <c:ptCount val="20"/>
                <c:pt idx="0">
                  <c:v>0.13253632223143233</c:v>
                </c:pt>
                <c:pt idx="1">
                  <c:v>0.14385253218510574</c:v>
                </c:pt>
                <c:pt idx="2">
                  <c:v>0.11093099723694033</c:v>
                </c:pt>
                <c:pt idx="3">
                  <c:v>8.6431259067845601E-2</c:v>
                </c:pt>
                <c:pt idx="4">
                  <c:v>8.0679341238810084E-2</c:v>
                </c:pt>
                <c:pt idx="5">
                  <c:v>7.6488982085859733E-2</c:v>
                </c:pt>
                <c:pt idx="6">
                  <c:v>7.2019236081911256E-2</c:v>
                </c:pt>
                <c:pt idx="7">
                  <c:v>6.7094699033753119E-2</c:v>
                </c:pt>
                <c:pt idx="8">
                  <c:v>6.4019757947093095E-2</c:v>
                </c:pt>
                <c:pt idx="9">
                  <c:v>6.4113581889592458E-2</c:v>
                </c:pt>
                <c:pt idx="10">
                  <c:v>6.065287578923291E-2</c:v>
                </c:pt>
                <c:pt idx="11">
                  <c:v>6.6229433786258979E-2</c:v>
                </c:pt>
                <c:pt idx="12">
                  <c:v>7.0151274582732431E-2</c:v>
                </c:pt>
                <c:pt idx="13">
                  <c:v>7.9168931028777756E-2</c:v>
                </c:pt>
                <c:pt idx="14">
                  <c:v>8.406802692751586E-2</c:v>
                </c:pt>
                <c:pt idx="15">
                  <c:v>8.2536833494286865E-2</c:v>
                </c:pt>
                <c:pt idx="16">
                  <c:v>8.7592746242545177E-2</c:v>
                </c:pt>
                <c:pt idx="17">
                  <c:v>0.12828303671326433</c:v>
                </c:pt>
                <c:pt idx="18">
                  <c:v>0.1541241689122862</c:v>
                </c:pt>
                <c:pt idx="19">
                  <c:v>0.13830436535744114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FC-4F70-B83B-5BB02CDF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66416"/>
        <c:axId val="1911008527"/>
      </c:scatterChart>
      <c:valAx>
        <c:axId val="8436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008527"/>
        <c:crosses val="autoZero"/>
        <c:crossBetween val="midCat"/>
      </c:valAx>
      <c:valAx>
        <c:axId val="1911008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66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'Turbulance Intesnity'!$I$67:$I$88</c:f>
              <c:numCache>
                <c:formatCode>General</c:formatCode>
                <c:ptCount val="22"/>
                <c:pt idx="0">
                  <c:v>-2</c:v>
                </c:pt>
                <c:pt idx="1">
                  <c:v>-1.8181818181818181</c:v>
                </c:pt>
                <c:pt idx="2">
                  <c:v>-1.6363636363636365</c:v>
                </c:pt>
                <c:pt idx="3">
                  <c:v>-1.4545454545454546</c:v>
                </c:pt>
                <c:pt idx="4">
                  <c:v>-1.2727272727272727</c:v>
                </c:pt>
                <c:pt idx="5">
                  <c:v>-1.0909090909090908</c:v>
                </c:pt>
                <c:pt idx="6">
                  <c:v>-0.90909090909090906</c:v>
                </c:pt>
                <c:pt idx="7">
                  <c:v>-0.72727272727272729</c:v>
                </c:pt>
                <c:pt idx="8">
                  <c:v>-0.54545454545454541</c:v>
                </c:pt>
                <c:pt idx="9">
                  <c:v>-0.36363636363636365</c:v>
                </c:pt>
                <c:pt idx="10">
                  <c:v>-0.18181818181818182</c:v>
                </c:pt>
                <c:pt idx="11">
                  <c:v>0</c:v>
                </c:pt>
                <c:pt idx="12">
                  <c:v>0.18181818181818182</c:v>
                </c:pt>
                <c:pt idx="13">
                  <c:v>0.36363636363636365</c:v>
                </c:pt>
                <c:pt idx="14">
                  <c:v>0.54545454545454541</c:v>
                </c:pt>
                <c:pt idx="15">
                  <c:v>0.72727272727272729</c:v>
                </c:pt>
                <c:pt idx="16">
                  <c:v>0.90909090909090906</c:v>
                </c:pt>
                <c:pt idx="17">
                  <c:v>1.0909090909090908</c:v>
                </c:pt>
                <c:pt idx="18">
                  <c:v>1.2727272727272727</c:v>
                </c:pt>
                <c:pt idx="19">
                  <c:v>1.4545454545454546</c:v>
                </c:pt>
                <c:pt idx="20">
                  <c:v>1.6363636363636365</c:v>
                </c:pt>
                <c:pt idx="21">
                  <c:v>1.8181818181818181</c:v>
                </c:pt>
              </c:numCache>
            </c:numRef>
          </c:xVal>
          <c:yVal>
            <c:numRef>
              <c:f>'Turbulance Intesnity'!$L$67:$L$88</c:f>
              <c:numCache>
                <c:formatCode>General</c:formatCode>
                <c:ptCount val="22"/>
                <c:pt idx="0">
                  <c:v>0.15513223735072609</c:v>
                </c:pt>
                <c:pt idx="1">
                  <c:v>0.18936036954924806</c:v>
                </c:pt>
                <c:pt idx="2">
                  <c:v>0.20173397467162033</c:v>
                </c:pt>
                <c:pt idx="3">
                  <c:v>0.1976531615016458</c:v>
                </c:pt>
                <c:pt idx="4">
                  <c:v>0.17776987522062182</c:v>
                </c:pt>
                <c:pt idx="5">
                  <c:v>0.15556519436028904</c:v>
                </c:pt>
                <c:pt idx="6">
                  <c:v>0.14217001273142998</c:v>
                </c:pt>
                <c:pt idx="7">
                  <c:v>0.14410046749255226</c:v>
                </c:pt>
                <c:pt idx="8">
                  <c:v>0.13620221412604716</c:v>
                </c:pt>
                <c:pt idx="9">
                  <c:v>0.1301267997389946</c:v>
                </c:pt>
                <c:pt idx="10">
                  <c:v>0.12712855271768519</c:v>
                </c:pt>
                <c:pt idx="11">
                  <c:v>0.13108656583172101</c:v>
                </c:pt>
                <c:pt idx="12">
                  <c:v>0.1311143773610994</c:v>
                </c:pt>
                <c:pt idx="13">
                  <c:v>0.137923435270007</c:v>
                </c:pt>
                <c:pt idx="14">
                  <c:v>0.14396848110852148</c:v>
                </c:pt>
                <c:pt idx="15">
                  <c:v>0.15498664509931492</c:v>
                </c:pt>
                <c:pt idx="16">
                  <c:v>0.1611226387427547</c:v>
                </c:pt>
                <c:pt idx="17">
                  <c:v>0.18366156304583284</c:v>
                </c:pt>
                <c:pt idx="18">
                  <c:v>0.19120287547853348</c:v>
                </c:pt>
                <c:pt idx="19">
                  <c:v>0.21166979349071313</c:v>
                </c:pt>
                <c:pt idx="20">
                  <c:v>0.19355523840099809</c:v>
                </c:pt>
                <c:pt idx="21">
                  <c:v>0.17337533789745471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2-F74B-8CB9-2ACD3A097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4336"/>
        <c:axId val="2012488191"/>
      </c:scatterChart>
      <c:valAx>
        <c:axId val="671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488191"/>
        <c:crosses val="autoZero"/>
        <c:crossBetween val="midCat"/>
      </c:valAx>
      <c:valAx>
        <c:axId val="201248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574580815728624E-2"/>
          <c:y val="0.1059308131100104"/>
          <c:w val="0.93584528605307293"/>
          <c:h val="0.8406987972011327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'Turbulance Intesnity'!$I$94:$I$120</c:f>
              <c:numCache>
                <c:formatCode>General</c:formatCode>
                <c:ptCount val="27"/>
                <c:pt idx="0">
                  <c:v>-2</c:v>
                </c:pt>
                <c:pt idx="1">
                  <c:v>-1.8461538461538463</c:v>
                </c:pt>
                <c:pt idx="2">
                  <c:v>-1.6923076923076923</c:v>
                </c:pt>
                <c:pt idx="3">
                  <c:v>-1.5384615384615385</c:v>
                </c:pt>
                <c:pt idx="4">
                  <c:v>-1.3846153846153846</c:v>
                </c:pt>
                <c:pt idx="5">
                  <c:v>-1.2307692307692308</c:v>
                </c:pt>
                <c:pt idx="6">
                  <c:v>-1.0769230769230769</c:v>
                </c:pt>
                <c:pt idx="7">
                  <c:v>-0.92307692307692313</c:v>
                </c:pt>
                <c:pt idx="8">
                  <c:v>-0.76923076923076927</c:v>
                </c:pt>
                <c:pt idx="9">
                  <c:v>-0.61538461538461542</c:v>
                </c:pt>
                <c:pt idx="10">
                  <c:v>-0.46153846153846156</c:v>
                </c:pt>
                <c:pt idx="11">
                  <c:v>-0.30769230769230771</c:v>
                </c:pt>
                <c:pt idx="12">
                  <c:v>-0.15384615384615385</c:v>
                </c:pt>
                <c:pt idx="13">
                  <c:v>0</c:v>
                </c:pt>
                <c:pt idx="14">
                  <c:v>0.15384615384615385</c:v>
                </c:pt>
                <c:pt idx="15">
                  <c:v>0.30769230769230771</c:v>
                </c:pt>
                <c:pt idx="16">
                  <c:v>0.46153846153846156</c:v>
                </c:pt>
                <c:pt idx="17">
                  <c:v>0.61538461538461542</c:v>
                </c:pt>
                <c:pt idx="18">
                  <c:v>0.76923076923076927</c:v>
                </c:pt>
                <c:pt idx="19">
                  <c:v>0.92307692307692313</c:v>
                </c:pt>
                <c:pt idx="20">
                  <c:v>1.0769230769230769</c:v>
                </c:pt>
                <c:pt idx="21">
                  <c:v>1.2307692307692308</c:v>
                </c:pt>
                <c:pt idx="22">
                  <c:v>1.3846153846153846</c:v>
                </c:pt>
                <c:pt idx="23">
                  <c:v>1.5384615384615385</c:v>
                </c:pt>
                <c:pt idx="24">
                  <c:v>1.6923076923076923</c:v>
                </c:pt>
                <c:pt idx="25">
                  <c:v>1.8461538461538463</c:v>
                </c:pt>
                <c:pt idx="26">
                  <c:v>2</c:v>
                </c:pt>
              </c:numCache>
            </c:numRef>
          </c:xVal>
          <c:yVal>
            <c:numRef>
              <c:f>'Turbulance Intesnity'!$L$94:$L$120</c:f>
              <c:numCache>
                <c:formatCode>General</c:formatCode>
                <c:ptCount val="27"/>
                <c:pt idx="0">
                  <c:v>0.16174937344857226</c:v>
                </c:pt>
                <c:pt idx="1">
                  <c:v>0.19849156792159797</c:v>
                </c:pt>
                <c:pt idx="2">
                  <c:v>0.21280889400401998</c:v>
                </c:pt>
                <c:pt idx="3">
                  <c:v>0.2120953098493964</c:v>
                </c:pt>
                <c:pt idx="4">
                  <c:v>0.2096713852513408</c:v>
                </c:pt>
                <c:pt idx="5">
                  <c:v>0.19867572088857965</c:v>
                </c:pt>
                <c:pt idx="6">
                  <c:v>0.19704522130783872</c:v>
                </c:pt>
                <c:pt idx="7">
                  <c:v>0.17936093421301949</c:v>
                </c:pt>
                <c:pt idx="8">
                  <c:v>0.17641630833654434</c:v>
                </c:pt>
                <c:pt idx="9">
                  <c:v>0.16256256105566186</c:v>
                </c:pt>
                <c:pt idx="10">
                  <c:v>0.16575241489395376</c:v>
                </c:pt>
                <c:pt idx="11">
                  <c:v>0.1634818823622736</c:v>
                </c:pt>
                <c:pt idx="12">
                  <c:v>0.15489519176878169</c:v>
                </c:pt>
                <c:pt idx="13">
                  <c:v>0.14543090471039438</c:v>
                </c:pt>
                <c:pt idx="14">
                  <c:v>0.15278300054335095</c:v>
                </c:pt>
                <c:pt idx="15">
                  <c:v>0.15969523268249797</c:v>
                </c:pt>
                <c:pt idx="16">
                  <c:v>0.16079410141343073</c:v>
                </c:pt>
                <c:pt idx="17">
                  <c:v>0.17467472581640719</c:v>
                </c:pt>
                <c:pt idx="18">
                  <c:v>0.19052177945657828</c:v>
                </c:pt>
                <c:pt idx="19">
                  <c:v>0.18794071649252045</c:v>
                </c:pt>
                <c:pt idx="20">
                  <c:v>0.19506586905541728</c:v>
                </c:pt>
                <c:pt idx="21">
                  <c:v>0.20554605633740369</c:v>
                </c:pt>
                <c:pt idx="22">
                  <c:v>0.20708138615973251</c:v>
                </c:pt>
                <c:pt idx="23">
                  <c:v>0.21262993086496182</c:v>
                </c:pt>
                <c:pt idx="24">
                  <c:v>0.21063844610090462</c:v>
                </c:pt>
                <c:pt idx="25">
                  <c:v>0.20010684171578186</c:v>
                </c:pt>
                <c:pt idx="26">
                  <c:v>0.17516648778945193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97-B04F-BEEB-F30DD734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77280"/>
        <c:axId val="1911571391"/>
      </c:scatterChart>
      <c:valAx>
        <c:axId val="15057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1571391"/>
        <c:crosses val="autoZero"/>
        <c:crossBetween val="midCat"/>
      </c:valAx>
      <c:valAx>
        <c:axId val="1911571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577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'Turbulance Intesnity'!$I$126:$I$158</c:f>
              <c:numCache>
                <c:formatCode>General</c:formatCode>
                <c:ptCount val="33"/>
                <c:pt idx="0">
                  <c:v>-2</c:v>
                </c:pt>
                <c:pt idx="1">
                  <c:v>-1.875</c:v>
                </c:pt>
                <c:pt idx="2">
                  <c:v>-1.75</c:v>
                </c:pt>
                <c:pt idx="3">
                  <c:v>-1.625</c:v>
                </c:pt>
                <c:pt idx="4">
                  <c:v>-1.5</c:v>
                </c:pt>
                <c:pt idx="5">
                  <c:v>-1.375</c:v>
                </c:pt>
                <c:pt idx="6">
                  <c:v>-1.25</c:v>
                </c:pt>
                <c:pt idx="7">
                  <c:v>-1.125</c:v>
                </c:pt>
                <c:pt idx="8">
                  <c:v>-1</c:v>
                </c:pt>
                <c:pt idx="9">
                  <c:v>-0.875</c:v>
                </c:pt>
                <c:pt idx="10">
                  <c:v>-0.75</c:v>
                </c:pt>
                <c:pt idx="11">
                  <c:v>-0.625</c:v>
                </c:pt>
                <c:pt idx="12">
                  <c:v>-0.5</c:v>
                </c:pt>
                <c:pt idx="13">
                  <c:v>-0.375</c:v>
                </c:pt>
                <c:pt idx="14">
                  <c:v>-0.25</c:v>
                </c:pt>
                <c:pt idx="15">
                  <c:v>-0.125</c:v>
                </c:pt>
                <c:pt idx="16">
                  <c:v>0</c:v>
                </c:pt>
                <c:pt idx="17">
                  <c:v>0.125</c:v>
                </c:pt>
                <c:pt idx="18">
                  <c:v>0.25</c:v>
                </c:pt>
                <c:pt idx="19">
                  <c:v>0.375</c:v>
                </c:pt>
                <c:pt idx="20">
                  <c:v>0.5</c:v>
                </c:pt>
                <c:pt idx="21">
                  <c:v>0.625</c:v>
                </c:pt>
                <c:pt idx="22">
                  <c:v>0.75</c:v>
                </c:pt>
                <c:pt idx="23">
                  <c:v>0.875</c:v>
                </c:pt>
                <c:pt idx="24">
                  <c:v>1</c:v>
                </c:pt>
                <c:pt idx="25">
                  <c:v>1.125</c:v>
                </c:pt>
                <c:pt idx="26">
                  <c:v>1.25</c:v>
                </c:pt>
                <c:pt idx="27">
                  <c:v>1.375</c:v>
                </c:pt>
                <c:pt idx="28">
                  <c:v>1.5</c:v>
                </c:pt>
                <c:pt idx="29">
                  <c:v>1.625</c:v>
                </c:pt>
                <c:pt idx="30">
                  <c:v>1.75</c:v>
                </c:pt>
                <c:pt idx="31">
                  <c:v>1.875</c:v>
                </c:pt>
                <c:pt idx="32">
                  <c:v>2</c:v>
                </c:pt>
              </c:numCache>
            </c:numRef>
          </c:xVal>
          <c:yVal>
            <c:numRef>
              <c:f>'Turbulance Intesnity'!$L$126:$L$158</c:f>
              <c:numCache>
                <c:formatCode>General</c:formatCode>
                <c:ptCount val="33"/>
                <c:pt idx="0">
                  <c:v>0.18178581637326605</c:v>
                </c:pt>
                <c:pt idx="1">
                  <c:v>0.20468652705634235</c:v>
                </c:pt>
                <c:pt idx="2">
                  <c:v>0.22155786227753241</c:v>
                </c:pt>
                <c:pt idx="3">
                  <c:v>0.25053648595733091</c:v>
                </c:pt>
                <c:pt idx="4">
                  <c:v>0.25144407937980495</c:v>
                </c:pt>
                <c:pt idx="5">
                  <c:v>0.25426631286117579</c:v>
                </c:pt>
                <c:pt idx="6">
                  <c:v>0.2462929409036605</c:v>
                </c:pt>
                <c:pt idx="7">
                  <c:v>0.23050327146883393</c:v>
                </c:pt>
                <c:pt idx="8">
                  <c:v>0.22399503131587165</c:v>
                </c:pt>
                <c:pt idx="9">
                  <c:v>0.21449828251200026</c:v>
                </c:pt>
                <c:pt idx="10">
                  <c:v>0.20056161631472472</c:v>
                </c:pt>
                <c:pt idx="11">
                  <c:v>0.18727012896403511</c:v>
                </c:pt>
                <c:pt idx="12">
                  <c:v>0.18340143402879627</c:v>
                </c:pt>
                <c:pt idx="13">
                  <c:v>0.17764457050948271</c:v>
                </c:pt>
                <c:pt idx="14">
                  <c:v>0.17463808932559416</c:v>
                </c:pt>
                <c:pt idx="15">
                  <c:v>0.19140392850721311</c:v>
                </c:pt>
                <c:pt idx="16">
                  <c:v>0.17106003480979445</c:v>
                </c:pt>
                <c:pt idx="17">
                  <c:v>0.17537309185110539</c:v>
                </c:pt>
                <c:pt idx="18">
                  <c:v>0.17357673523051548</c:v>
                </c:pt>
                <c:pt idx="19">
                  <c:v>0.18715566615096021</c:v>
                </c:pt>
                <c:pt idx="20">
                  <c:v>0.18546539035951773</c:v>
                </c:pt>
                <c:pt idx="21">
                  <c:v>0.21783953623535551</c:v>
                </c:pt>
                <c:pt idx="22">
                  <c:v>0.20618900742183743</c:v>
                </c:pt>
                <c:pt idx="23">
                  <c:v>0.22937302916166283</c:v>
                </c:pt>
                <c:pt idx="24">
                  <c:v>0.22600335466489765</c:v>
                </c:pt>
                <c:pt idx="25">
                  <c:v>0.23660317255362637</c:v>
                </c:pt>
                <c:pt idx="26">
                  <c:v>0.23188532416757543</c:v>
                </c:pt>
                <c:pt idx="27">
                  <c:v>0.24117649994237872</c:v>
                </c:pt>
                <c:pt idx="28">
                  <c:v>0.23739037729531862</c:v>
                </c:pt>
                <c:pt idx="29">
                  <c:v>0.23154938204895609</c:v>
                </c:pt>
                <c:pt idx="30">
                  <c:v>0.20954121620325603</c:v>
                </c:pt>
                <c:pt idx="31">
                  <c:v>0.19902724542433345</c:v>
                </c:pt>
                <c:pt idx="32">
                  <c:v>0.17300601958998299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4-504C-8D3F-F6356719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9568"/>
        <c:axId val="2006990975"/>
      </c:scatterChart>
      <c:valAx>
        <c:axId val="662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990975"/>
        <c:crosses val="autoZero"/>
        <c:crossBetween val="midCat"/>
      </c:valAx>
      <c:valAx>
        <c:axId val="200699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Turbulence</a:t>
            </a:r>
            <a:r>
              <a:rPr lang="en-US" baseline="0"/>
              <a:t> Intesity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'Turbulance Intesnity'!$S$164:$S$185</c:f>
                <c:numCache>
                  <c:formatCode>General</c:formatCode>
                  <c:ptCount val="22"/>
                  <c:pt idx="0">
                    <c:v>7.5519746538467896E-3</c:v>
                  </c:pt>
                  <c:pt idx="1">
                    <c:v>4.8453891318660409E-3</c:v>
                  </c:pt>
                  <c:pt idx="2">
                    <c:v>5.6095585194029041E-3</c:v>
                  </c:pt>
                  <c:pt idx="3">
                    <c:v>3.2153769834123262E-3</c:v>
                  </c:pt>
                  <c:pt idx="4">
                    <c:v>8.1622881646903345E-3</c:v>
                  </c:pt>
                  <c:pt idx="5">
                    <c:v>3.453338290365769E-3</c:v>
                  </c:pt>
                  <c:pt idx="6">
                    <c:v>3.8702723267957755E-3</c:v>
                  </c:pt>
                  <c:pt idx="7">
                    <c:v>5.2682754873530115E-3</c:v>
                  </c:pt>
                  <c:pt idx="8">
                    <c:v>4.151955911053308E-3</c:v>
                  </c:pt>
                  <c:pt idx="9">
                    <c:v>5.0557624938572243E-3</c:v>
                  </c:pt>
                  <c:pt idx="10">
                    <c:v>2.8918568364842312E-3</c:v>
                  </c:pt>
                  <c:pt idx="11">
                    <c:v>3.5833853820160825E-3</c:v>
                  </c:pt>
                  <c:pt idx="12">
                    <c:v>5.1416671163578478E-3</c:v>
                  </c:pt>
                  <c:pt idx="13">
                    <c:v>2.7366900256730435E-3</c:v>
                  </c:pt>
                  <c:pt idx="14">
                    <c:v>7.7141851553198465E-3</c:v>
                  </c:pt>
                  <c:pt idx="15">
                    <c:v>2.7224899809951525E-3</c:v>
                  </c:pt>
                  <c:pt idx="16">
                    <c:v>4.3112537365698287E-3</c:v>
                  </c:pt>
                  <c:pt idx="17">
                    <c:v>1.5097618376195212E-2</c:v>
                  </c:pt>
                  <c:pt idx="18">
                    <c:v>1.0567296455415097E-4</c:v>
                  </c:pt>
                  <c:pt idx="19">
                    <c:v>7.8828799515459874E-4</c:v>
                  </c:pt>
                  <c:pt idx="20">
                    <c:v>5.405972022125137E-3</c:v>
                  </c:pt>
                  <c:pt idx="21">
                    <c:v>5.7471009520918747E-3</c:v>
                  </c:pt>
                </c:numCache>
              </c:numRef>
            </c:plus>
            <c:minus>
              <c:numRef>
                <c:f>'Turbulance Intesnity'!$S$164:$S$185</c:f>
                <c:numCache>
                  <c:formatCode>General</c:formatCode>
                  <c:ptCount val="22"/>
                  <c:pt idx="0">
                    <c:v>7.5519746538467896E-3</c:v>
                  </c:pt>
                  <c:pt idx="1">
                    <c:v>4.8453891318660409E-3</c:v>
                  </c:pt>
                  <c:pt idx="2">
                    <c:v>5.6095585194029041E-3</c:v>
                  </c:pt>
                  <c:pt idx="3">
                    <c:v>3.2153769834123262E-3</c:v>
                  </c:pt>
                  <c:pt idx="4">
                    <c:v>8.1622881646903345E-3</c:v>
                  </c:pt>
                  <c:pt idx="5">
                    <c:v>3.453338290365769E-3</c:v>
                  </c:pt>
                  <c:pt idx="6">
                    <c:v>3.8702723267957755E-3</c:v>
                  </c:pt>
                  <c:pt idx="7">
                    <c:v>5.2682754873530115E-3</c:v>
                  </c:pt>
                  <c:pt idx="8">
                    <c:v>4.151955911053308E-3</c:v>
                  </c:pt>
                  <c:pt idx="9">
                    <c:v>5.0557624938572243E-3</c:v>
                  </c:pt>
                  <c:pt idx="10">
                    <c:v>2.8918568364842312E-3</c:v>
                  </c:pt>
                  <c:pt idx="11">
                    <c:v>3.5833853820160825E-3</c:v>
                  </c:pt>
                  <c:pt idx="12">
                    <c:v>5.1416671163578478E-3</c:v>
                  </c:pt>
                  <c:pt idx="13">
                    <c:v>2.7366900256730435E-3</c:v>
                  </c:pt>
                  <c:pt idx="14">
                    <c:v>7.7141851553198465E-3</c:v>
                  </c:pt>
                  <c:pt idx="15">
                    <c:v>2.7224899809951525E-3</c:v>
                  </c:pt>
                  <c:pt idx="16">
                    <c:v>4.3112537365698287E-3</c:v>
                  </c:pt>
                  <c:pt idx="17">
                    <c:v>1.5097618376195212E-2</c:v>
                  </c:pt>
                  <c:pt idx="18">
                    <c:v>1.0567296455415097E-4</c:v>
                  </c:pt>
                  <c:pt idx="19">
                    <c:v>7.8828799515459874E-4</c:v>
                  </c:pt>
                  <c:pt idx="20">
                    <c:v>5.405972022125137E-3</c:v>
                  </c:pt>
                  <c:pt idx="21">
                    <c:v>5.7471009520918747E-3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'Turbulance Intesnity'!$I$67:$I$88</c:f>
              <c:numCache>
                <c:formatCode>General</c:formatCode>
                <c:ptCount val="22"/>
                <c:pt idx="0">
                  <c:v>-2</c:v>
                </c:pt>
                <c:pt idx="1">
                  <c:v>-1.8181818181818181</c:v>
                </c:pt>
                <c:pt idx="2">
                  <c:v>-1.6363636363636365</c:v>
                </c:pt>
                <c:pt idx="3">
                  <c:v>-1.4545454545454546</c:v>
                </c:pt>
                <c:pt idx="4">
                  <c:v>-1.2727272727272727</c:v>
                </c:pt>
                <c:pt idx="5">
                  <c:v>-1.0909090909090908</c:v>
                </c:pt>
                <c:pt idx="6">
                  <c:v>-0.90909090909090906</c:v>
                </c:pt>
                <c:pt idx="7">
                  <c:v>-0.72727272727272729</c:v>
                </c:pt>
                <c:pt idx="8">
                  <c:v>-0.54545454545454541</c:v>
                </c:pt>
                <c:pt idx="9">
                  <c:v>-0.36363636363636365</c:v>
                </c:pt>
                <c:pt idx="10">
                  <c:v>-0.18181818181818182</c:v>
                </c:pt>
                <c:pt idx="11">
                  <c:v>0</c:v>
                </c:pt>
                <c:pt idx="12">
                  <c:v>0.18181818181818182</c:v>
                </c:pt>
                <c:pt idx="13">
                  <c:v>0.36363636363636365</c:v>
                </c:pt>
                <c:pt idx="14">
                  <c:v>0.54545454545454541</c:v>
                </c:pt>
                <c:pt idx="15">
                  <c:v>0.72727272727272729</c:v>
                </c:pt>
                <c:pt idx="16">
                  <c:v>0.90909090909090906</c:v>
                </c:pt>
                <c:pt idx="17">
                  <c:v>1.0909090909090908</c:v>
                </c:pt>
                <c:pt idx="18">
                  <c:v>1.2727272727272727</c:v>
                </c:pt>
                <c:pt idx="19">
                  <c:v>1.4545454545454546</c:v>
                </c:pt>
                <c:pt idx="20">
                  <c:v>1.6363636363636365</c:v>
                </c:pt>
                <c:pt idx="21">
                  <c:v>1.8181818181818181</c:v>
                </c:pt>
              </c:numCache>
            </c:numRef>
          </c:xVal>
          <c:yVal>
            <c:numRef>
              <c:f>'Turbulance Intesnity'!$L$67:$L$88</c:f>
              <c:numCache>
                <c:formatCode>General</c:formatCode>
                <c:ptCount val="22"/>
                <c:pt idx="0">
                  <c:v>0.15513223735072609</c:v>
                </c:pt>
                <c:pt idx="1">
                  <c:v>0.18936036954924806</c:v>
                </c:pt>
                <c:pt idx="2">
                  <c:v>0.20173397467162033</c:v>
                </c:pt>
                <c:pt idx="3">
                  <c:v>0.1976531615016458</c:v>
                </c:pt>
                <c:pt idx="4">
                  <c:v>0.17776987522062182</c:v>
                </c:pt>
                <c:pt idx="5">
                  <c:v>0.15556519436028904</c:v>
                </c:pt>
                <c:pt idx="6">
                  <c:v>0.14217001273142998</c:v>
                </c:pt>
                <c:pt idx="7">
                  <c:v>0.14410046749255226</c:v>
                </c:pt>
                <c:pt idx="8">
                  <c:v>0.13620221412604716</c:v>
                </c:pt>
                <c:pt idx="9">
                  <c:v>0.1301267997389946</c:v>
                </c:pt>
                <c:pt idx="10">
                  <c:v>0.12712855271768519</c:v>
                </c:pt>
                <c:pt idx="11">
                  <c:v>0.13108656583172101</c:v>
                </c:pt>
                <c:pt idx="12">
                  <c:v>0.1311143773610994</c:v>
                </c:pt>
                <c:pt idx="13">
                  <c:v>0.137923435270007</c:v>
                </c:pt>
                <c:pt idx="14">
                  <c:v>0.14396848110852148</c:v>
                </c:pt>
                <c:pt idx="15">
                  <c:v>0.15498664509931492</c:v>
                </c:pt>
                <c:pt idx="16">
                  <c:v>0.1611226387427547</c:v>
                </c:pt>
                <c:pt idx="17">
                  <c:v>0.18366156304583284</c:v>
                </c:pt>
                <c:pt idx="18">
                  <c:v>0.19120287547853348</c:v>
                </c:pt>
                <c:pt idx="19">
                  <c:v>0.21166979349071313</c:v>
                </c:pt>
                <c:pt idx="20">
                  <c:v>0.19355523840099809</c:v>
                </c:pt>
                <c:pt idx="21">
                  <c:v>0.17337533789745471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B0-44DD-8A0F-064215F214B1}"/>
            </c:ext>
          </c:extLst>
        </c:ser>
        <c:ser>
          <c:idx val="1"/>
          <c:order val="1"/>
          <c:tx>
            <c:v>7D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'Turbulance Intesnity'!$U$164:$U$190</c:f>
                <c:numCache>
                  <c:formatCode>General</c:formatCode>
                  <c:ptCount val="27"/>
                  <c:pt idx="0">
                    <c:v>3.6097655474432271E-3</c:v>
                  </c:pt>
                  <c:pt idx="1">
                    <c:v>3.4515163836044116E-3</c:v>
                  </c:pt>
                  <c:pt idx="2">
                    <c:v>2.7371962059938209E-3</c:v>
                  </c:pt>
                  <c:pt idx="3">
                    <c:v>4.3103703005854541E-3</c:v>
                  </c:pt>
                  <c:pt idx="4">
                    <c:v>9.5271512616890309E-3</c:v>
                  </c:pt>
                  <c:pt idx="5">
                    <c:v>2.8842643172768793E-3</c:v>
                  </c:pt>
                  <c:pt idx="6">
                    <c:v>9.2093857480550715E-3</c:v>
                  </c:pt>
                  <c:pt idx="7">
                    <c:v>2.588935449104799E-3</c:v>
                  </c:pt>
                  <c:pt idx="8">
                    <c:v>9.8631046208136081E-3</c:v>
                  </c:pt>
                  <c:pt idx="9">
                    <c:v>2.2167554796996302E-3</c:v>
                  </c:pt>
                  <c:pt idx="10">
                    <c:v>3.7755432866695623E-3</c:v>
                  </c:pt>
                  <c:pt idx="11">
                    <c:v>7.8267367889981995E-6</c:v>
                  </c:pt>
                  <c:pt idx="12">
                    <c:v>3.186972680135766E-3</c:v>
                  </c:pt>
                  <c:pt idx="13">
                    <c:v>6.3893752127984656E-3</c:v>
                  </c:pt>
                  <c:pt idx="14">
                    <c:v>1.0182137320403847E-2</c:v>
                  </c:pt>
                  <c:pt idx="15">
                    <c:v>4.5733486566962942E-3</c:v>
                  </c:pt>
                  <c:pt idx="16">
                    <c:v>3.2368401745343539E-3</c:v>
                  </c:pt>
                  <c:pt idx="17">
                    <c:v>3.1720646100614567E-3</c:v>
                  </c:pt>
                  <c:pt idx="18">
                    <c:v>6.4582504965417752E-3</c:v>
                  </c:pt>
                  <c:pt idx="19">
                    <c:v>8.6860379480963971E-3</c:v>
                  </c:pt>
                  <c:pt idx="20">
                    <c:v>7.1690672776849101E-3</c:v>
                  </c:pt>
                  <c:pt idx="21">
                    <c:v>6.6855240248246484E-3</c:v>
                  </c:pt>
                  <c:pt idx="22">
                    <c:v>1.8508368997256861E-4</c:v>
                  </c:pt>
                  <c:pt idx="23">
                    <c:v>6.6101083000923745E-3</c:v>
                  </c:pt>
                  <c:pt idx="24">
                    <c:v>3.0471349828387322E-3</c:v>
                  </c:pt>
                  <c:pt idx="25">
                    <c:v>1.9590694884651662E-3</c:v>
                  </c:pt>
                  <c:pt idx="26">
                    <c:v>1.6868481289082531E-3</c:v>
                  </c:pt>
                </c:numCache>
              </c:numRef>
            </c:plus>
            <c:minus>
              <c:numRef>
                <c:f>'Turbulance Intesnity'!$U$164:$U$190</c:f>
                <c:numCache>
                  <c:formatCode>General</c:formatCode>
                  <c:ptCount val="27"/>
                  <c:pt idx="0">
                    <c:v>3.6097655474432271E-3</c:v>
                  </c:pt>
                  <c:pt idx="1">
                    <c:v>3.4515163836044116E-3</c:v>
                  </c:pt>
                  <c:pt idx="2">
                    <c:v>2.7371962059938209E-3</c:v>
                  </c:pt>
                  <c:pt idx="3">
                    <c:v>4.3103703005854541E-3</c:v>
                  </c:pt>
                  <c:pt idx="4">
                    <c:v>9.5271512616890309E-3</c:v>
                  </c:pt>
                  <c:pt idx="5">
                    <c:v>2.8842643172768793E-3</c:v>
                  </c:pt>
                  <c:pt idx="6">
                    <c:v>9.2093857480550715E-3</c:v>
                  </c:pt>
                  <c:pt idx="7">
                    <c:v>2.588935449104799E-3</c:v>
                  </c:pt>
                  <c:pt idx="8">
                    <c:v>9.8631046208136081E-3</c:v>
                  </c:pt>
                  <c:pt idx="9">
                    <c:v>2.2167554796996302E-3</c:v>
                  </c:pt>
                  <c:pt idx="10">
                    <c:v>3.7755432866695623E-3</c:v>
                  </c:pt>
                  <c:pt idx="11">
                    <c:v>7.8267367889981995E-6</c:v>
                  </c:pt>
                  <c:pt idx="12">
                    <c:v>3.186972680135766E-3</c:v>
                  </c:pt>
                  <c:pt idx="13">
                    <c:v>6.3893752127984656E-3</c:v>
                  </c:pt>
                  <c:pt idx="14">
                    <c:v>1.0182137320403847E-2</c:v>
                  </c:pt>
                  <c:pt idx="15">
                    <c:v>4.5733486566962942E-3</c:v>
                  </c:pt>
                  <c:pt idx="16">
                    <c:v>3.2368401745343539E-3</c:v>
                  </c:pt>
                  <c:pt idx="17">
                    <c:v>3.1720646100614567E-3</c:v>
                  </c:pt>
                  <c:pt idx="18">
                    <c:v>6.4582504965417752E-3</c:v>
                  </c:pt>
                  <c:pt idx="19">
                    <c:v>8.6860379480963971E-3</c:v>
                  </c:pt>
                  <c:pt idx="20">
                    <c:v>7.1690672776849101E-3</c:v>
                  </c:pt>
                  <c:pt idx="21">
                    <c:v>6.6855240248246484E-3</c:v>
                  </c:pt>
                  <c:pt idx="22">
                    <c:v>1.8508368997256861E-4</c:v>
                  </c:pt>
                  <c:pt idx="23">
                    <c:v>6.6101083000923745E-3</c:v>
                  </c:pt>
                  <c:pt idx="24">
                    <c:v>3.0471349828387322E-3</c:v>
                  </c:pt>
                  <c:pt idx="25">
                    <c:v>1.9590694884651662E-3</c:v>
                  </c:pt>
                  <c:pt idx="26">
                    <c:v>1.6868481289082531E-3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'Turbulance Intesnity'!$I$94:$I$120</c:f>
              <c:numCache>
                <c:formatCode>General</c:formatCode>
                <c:ptCount val="27"/>
                <c:pt idx="0">
                  <c:v>-2</c:v>
                </c:pt>
                <c:pt idx="1">
                  <c:v>-1.8461538461538463</c:v>
                </c:pt>
                <c:pt idx="2">
                  <c:v>-1.6923076923076923</c:v>
                </c:pt>
                <c:pt idx="3">
                  <c:v>-1.5384615384615385</c:v>
                </c:pt>
                <c:pt idx="4">
                  <c:v>-1.3846153846153846</c:v>
                </c:pt>
                <c:pt idx="5">
                  <c:v>-1.2307692307692308</c:v>
                </c:pt>
                <c:pt idx="6">
                  <c:v>-1.0769230769230769</c:v>
                </c:pt>
                <c:pt idx="7">
                  <c:v>-0.92307692307692313</c:v>
                </c:pt>
                <c:pt idx="8">
                  <c:v>-0.76923076923076927</c:v>
                </c:pt>
                <c:pt idx="9">
                  <c:v>-0.61538461538461542</c:v>
                </c:pt>
                <c:pt idx="10">
                  <c:v>-0.46153846153846156</c:v>
                </c:pt>
                <c:pt idx="11">
                  <c:v>-0.30769230769230771</c:v>
                </c:pt>
                <c:pt idx="12">
                  <c:v>-0.15384615384615385</c:v>
                </c:pt>
                <c:pt idx="13">
                  <c:v>0</c:v>
                </c:pt>
                <c:pt idx="14">
                  <c:v>0.15384615384615385</c:v>
                </c:pt>
                <c:pt idx="15">
                  <c:v>0.30769230769230771</c:v>
                </c:pt>
                <c:pt idx="16">
                  <c:v>0.46153846153846156</c:v>
                </c:pt>
                <c:pt idx="17">
                  <c:v>0.61538461538461542</c:v>
                </c:pt>
                <c:pt idx="18">
                  <c:v>0.76923076923076927</c:v>
                </c:pt>
                <c:pt idx="19">
                  <c:v>0.92307692307692313</c:v>
                </c:pt>
                <c:pt idx="20">
                  <c:v>1.0769230769230769</c:v>
                </c:pt>
                <c:pt idx="21">
                  <c:v>1.2307692307692308</c:v>
                </c:pt>
                <c:pt idx="22">
                  <c:v>1.3846153846153846</c:v>
                </c:pt>
                <c:pt idx="23">
                  <c:v>1.5384615384615385</c:v>
                </c:pt>
                <c:pt idx="24">
                  <c:v>1.6923076923076923</c:v>
                </c:pt>
                <c:pt idx="25">
                  <c:v>1.8461538461538463</c:v>
                </c:pt>
                <c:pt idx="26">
                  <c:v>2</c:v>
                </c:pt>
              </c:numCache>
            </c:numRef>
          </c:xVal>
          <c:yVal>
            <c:numRef>
              <c:f>'Turbulance Intesnity'!$L$94:$L$120</c:f>
              <c:numCache>
                <c:formatCode>General</c:formatCode>
                <c:ptCount val="27"/>
                <c:pt idx="0">
                  <c:v>0.16174937344857226</c:v>
                </c:pt>
                <c:pt idx="1">
                  <c:v>0.19849156792159797</c:v>
                </c:pt>
                <c:pt idx="2">
                  <c:v>0.21280889400401998</c:v>
                </c:pt>
                <c:pt idx="3">
                  <c:v>0.2120953098493964</c:v>
                </c:pt>
                <c:pt idx="4">
                  <c:v>0.2096713852513408</c:v>
                </c:pt>
                <c:pt idx="5">
                  <c:v>0.19867572088857965</c:v>
                </c:pt>
                <c:pt idx="6">
                  <c:v>0.19704522130783872</c:v>
                </c:pt>
                <c:pt idx="7">
                  <c:v>0.17936093421301949</c:v>
                </c:pt>
                <c:pt idx="8">
                  <c:v>0.17641630833654434</c:v>
                </c:pt>
                <c:pt idx="9">
                  <c:v>0.16256256105566186</c:v>
                </c:pt>
                <c:pt idx="10">
                  <c:v>0.16575241489395376</c:v>
                </c:pt>
                <c:pt idx="11">
                  <c:v>0.1634818823622736</c:v>
                </c:pt>
                <c:pt idx="12">
                  <c:v>0.15489519176878169</c:v>
                </c:pt>
                <c:pt idx="13">
                  <c:v>0.14543090471039438</c:v>
                </c:pt>
                <c:pt idx="14">
                  <c:v>0.15278300054335095</c:v>
                </c:pt>
                <c:pt idx="15">
                  <c:v>0.15969523268249797</c:v>
                </c:pt>
                <c:pt idx="16">
                  <c:v>0.16079410141343073</c:v>
                </c:pt>
                <c:pt idx="17">
                  <c:v>0.17467472581640719</c:v>
                </c:pt>
                <c:pt idx="18">
                  <c:v>0.19052177945657828</c:v>
                </c:pt>
                <c:pt idx="19">
                  <c:v>0.18794071649252045</c:v>
                </c:pt>
                <c:pt idx="20">
                  <c:v>0.19506586905541728</c:v>
                </c:pt>
                <c:pt idx="21">
                  <c:v>0.20554605633740369</c:v>
                </c:pt>
                <c:pt idx="22">
                  <c:v>0.20708138615973251</c:v>
                </c:pt>
                <c:pt idx="23">
                  <c:v>0.21262993086496182</c:v>
                </c:pt>
                <c:pt idx="24">
                  <c:v>0.21063844610090462</c:v>
                </c:pt>
                <c:pt idx="25">
                  <c:v>0.20010684171578186</c:v>
                </c:pt>
                <c:pt idx="26">
                  <c:v>0.17516648778945193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B0-44DD-8A0F-064215F214B1}"/>
            </c:ext>
          </c:extLst>
        </c:ser>
        <c:ser>
          <c:idx val="2"/>
          <c:order val="2"/>
          <c:tx>
            <c:v>9D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'Turbulance Intesnity'!$W$164:$W$196</c:f>
                <c:numCache>
                  <c:formatCode>General</c:formatCode>
                  <c:ptCount val="33"/>
                  <c:pt idx="0">
                    <c:v>1.2023422226932024E-2</c:v>
                  </c:pt>
                  <c:pt idx="1">
                    <c:v>5.5937739069437994E-3</c:v>
                  </c:pt>
                  <c:pt idx="2">
                    <c:v>3.9658948568732411E-4</c:v>
                  </c:pt>
                  <c:pt idx="3">
                    <c:v>2.9215760969731968E-3</c:v>
                  </c:pt>
                  <c:pt idx="4">
                    <c:v>5.9003590529224286E-3</c:v>
                  </c:pt>
                  <c:pt idx="5">
                    <c:v>6.7370722762158126E-3</c:v>
                  </c:pt>
                  <c:pt idx="6">
                    <c:v>5.452098855901923E-3</c:v>
                  </c:pt>
                  <c:pt idx="7">
                    <c:v>1.6029412213703374E-2</c:v>
                  </c:pt>
                  <c:pt idx="8">
                    <c:v>5.8515402964355494E-3</c:v>
                  </c:pt>
                  <c:pt idx="9">
                    <c:v>3.7040182971617326E-3</c:v>
                  </c:pt>
                  <c:pt idx="10">
                    <c:v>1.1211034500857205E-2</c:v>
                  </c:pt>
                  <c:pt idx="11">
                    <c:v>2.1220221677068114E-3</c:v>
                  </c:pt>
                  <c:pt idx="12">
                    <c:v>4.8023564370918781E-3</c:v>
                  </c:pt>
                  <c:pt idx="13">
                    <c:v>1.1207259854737096E-2</c:v>
                  </c:pt>
                  <c:pt idx="14">
                    <c:v>5.8037281122473791E-3</c:v>
                  </c:pt>
                  <c:pt idx="15">
                    <c:v>2.2423075574013098E-3</c:v>
                  </c:pt>
                  <c:pt idx="16">
                    <c:v>3.40456303829884E-3</c:v>
                  </c:pt>
                  <c:pt idx="17">
                    <c:v>1.1857421678671731E-3</c:v>
                  </c:pt>
                  <c:pt idx="18">
                    <c:v>7.6976777732740134E-3</c:v>
                  </c:pt>
                  <c:pt idx="19">
                    <c:v>5.9325693664808027E-3</c:v>
                  </c:pt>
                  <c:pt idx="20">
                    <c:v>8.5979728134351688E-3</c:v>
                  </c:pt>
                  <c:pt idx="21">
                    <c:v>6.4889522045865613E-3</c:v>
                  </c:pt>
                  <c:pt idx="22">
                    <c:v>7.5719401169615664E-3</c:v>
                  </c:pt>
                  <c:pt idx="23">
                    <c:v>9.6195598155895349E-3</c:v>
                  </c:pt>
                  <c:pt idx="24">
                    <c:v>5.6064399417024074E-3</c:v>
                  </c:pt>
                  <c:pt idx="25">
                    <c:v>4.1890183830847567E-3</c:v>
                  </c:pt>
                  <c:pt idx="26">
                    <c:v>9.9866231805150526E-3</c:v>
                  </c:pt>
                  <c:pt idx="27">
                    <c:v>4.0650422282950353E-3</c:v>
                  </c:pt>
                  <c:pt idx="28">
                    <c:v>2.7682415834714398E-3</c:v>
                  </c:pt>
                  <c:pt idx="29">
                    <c:v>1.6336500645831385E-2</c:v>
                  </c:pt>
                  <c:pt idx="30">
                    <c:v>5.6409989239577388E-3</c:v>
                  </c:pt>
                  <c:pt idx="31">
                    <c:v>1.2703781219827466E-3</c:v>
                  </c:pt>
                  <c:pt idx="32">
                    <c:v>4.3274220741557583E-4</c:v>
                  </c:pt>
                </c:numCache>
              </c:numRef>
            </c:plus>
            <c:minus>
              <c:numRef>
                <c:f>'Turbulance Intesnity'!$W$164:$W$196</c:f>
                <c:numCache>
                  <c:formatCode>General</c:formatCode>
                  <c:ptCount val="33"/>
                  <c:pt idx="0">
                    <c:v>1.2023422226932024E-2</c:v>
                  </c:pt>
                  <c:pt idx="1">
                    <c:v>5.5937739069437994E-3</c:v>
                  </c:pt>
                  <c:pt idx="2">
                    <c:v>3.9658948568732411E-4</c:v>
                  </c:pt>
                  <c:pt idx="3">
                    <c:v>2.9215760969731968E-3</c:v>
                  </c:pt>
                  <c:pt idx="4">
                    <c:v>5.9003590529224286E-3</c:v>
                  </c:pt>
                  <c:pt idx="5">
                    <c:v>6.7370722762158126E-3</c:v>
                  </c:pt>
                  <c:pt idx="6">
                    <c:v>5.452098855901923E-3</c:v>
                  </c:pt>
                  <c:pt idx="7">
                    <c:v>1.6029412213703374E-2</c:v>
                  </c:pt>
                  <c:pt idx="8">
                    <c:v>5.8515402964355494E-3</c:v>
                  </c:pt>
                  <c:pt idx="9">
                    <c:v>3.7040182971617326E-3</c:v>
                  </c:pt>
                  <c:pt idx="10">
                    <c:v>1.1211034500857205E-2</c:v>
                  </c:pt>
                  <c:pt idx="11">
                    <c:v>2.1220221677068114E-3</c:v>
                  </c:pt>
                  <c:pt idx="12">
                    <c:v>4.8023564370918781E-3</c:v>
                  </c:pt>
                  <c:pt idx="13">
                    <c:v>1.1207259854737096E-2</c:v>
                  </c:pt>
                  <c:pt idx="14">
                    <c:v>5.8037281122473791E-3</c:v>
                  </c:pt>
                  <c:pt idx="15">
                    <c:v>2.2423075574013098E-3</c:v>
                  </c:pt>
                  <c:pt idx="16">
                    <c:v>3.40456303829884E-3</c:v>
                  </c:pt>
                  <c:pt idx="17">
                    <c:v>1.1857421678671731E-3</c:v>
                  </c:pt>
                  <c:pt idx="18">
                    <c:v>7.6976777732740134E-3</c:v>
                  </c:pt>
                  <c:pt idx="19">
                    <c:v>5.9325693664808027E-3</c:v>
                  </c:pt>
                  <c:pt idx="20">
                    <c:v>8.5979728134351688E-3</c:v>
                  </c:pt>
                  <c:pt idx="21">
                    <c:v>6.4889522045865613E-3</c:v>
                  </c:pt>
                  <c:pt idx="22">
                    <c:v>7.5719401169615664E-3</c:v>
                  </c:pt>
                  <c:pt idx="23">
                    <c:v>9.6195598155895349E-3</c:v>
                  </c:pt>
                  <c:pt idx="24">
                    <c:v>5.6064399417024074E-3</c:v>
                  </c:pt>
                  <c:pt idx="25">
                    <c:v>4.1890183830847567E-3</c:v>
                  </c:pt>
                  <c:pt idx="26">
                    <c:v>9.9866231805150526E-3</c:v>
                  </c:pt>
                  <c:pt idx="27">
                    <c:v>4.0650422282950353E-3</c:v>
                  </c:pt>
                  <c:pt idx="28">
                    <c:v>2.7682415834714398E-3</c:v>
                  </c:pt>
                  <c:pt idx="29">
                    <c:v>1.6336500645831385E-2</c:v>
                  </c:pt>
                  <c:pt idx="30">
                    <c:v>5.6409989239577388E-3</c:v>
                  </c:pt>
                  <c:pt idx="31">
                    <c:v>1.2703781219827466E-3</c:v>
                  </c:pt>
                  <c:pt idx="32">
                    <c:v>4.3274220741557583E-4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'Turbulance Intesnity'!$I$126:$I$158</c:f>
              <c:numCache>
                <c:formatCode>General</c:formatCode>
                <c:ptCount val="33"/>
                <c:pt idx="0">
                  <c:v>-2</c:v>
                </c:pt>
                <c:pt idx="1">
                  <c:v>-1.875</c:v>
                </c:pt>
                <c:pt idx="2">
                  <c:v>-1.75</c:v>
                </c:pt>
                <c:pt idx="3">
                  <c:v>-1.625</c:v>
                </c:pt>
                <c:pt idx="4">
                  <c:v>-1.5</c:v>
                </c:pt>
                <c:pt idx="5">
                  <c:v>-1.375</c:v>
                </c:pt>
                <c:pt idx="6">
                  <c:v>-1.25</c:v>
                </c:pt>
                <c:pt idx="7">
                  <c:v>-1.125</c:v>
                </c:pt>
                <c:pt idx="8">
                  <c:v>-1</c:v>
                </c:pt>
                <c:pt idx="9">
                  <c:v>-0.875</c:v>
                </c:pt>
                <c:pt idx="10">
                  <c:v>-0.75</c:v>
                </c:pt>
                <c:pt idx="11">
                  <c:v>-0.625</c:v>
                </c:pt>
                <c:pt idx="12">
                  <c:v>-0.5</c:v>
                </c:pt>
                <c:pt idx="13">
                  <c:v>-0.375</c:v>
                </c:pt>
                <c:pt idx="14">
                  <c:v>-0.25</c:v>
                </c:pt>
                <c:pt idx="15">
                  <c:v>-0.125</c:v>
                </c:pt>
                <c:pt idx="16">
                  <c:v>0</c:v>
                </c:pt>
                <c:pt idx="17">
                  <c:v>0.125</c:v>
                </c:pt>
                <c:pt idx="18">
                  <c:v>0.25</c:v>
                </c:pt>
                <c:pt idx="19">
                  <c:v>0.375</c:v>
                </c:pt>
                <c:pt idx="20">
                  <c:v>0.5</c:v>
                </c:pt>
                <c:pt idx="21">
                  <c:v>0.625</c:v>
                </c:pt>
                <c:pt idx="22">
                  <c:v>0.75</c:v>
                </c:pt>
                <c:pt idx="23">
                  <c:v>0.875</c:v>
                </c:pt>
                <c:pt idx="24">
                  <c:v>1</c:v>
                </c:pt>
                <c:pt idx="25">
                  <c:v>1.125</c:v>
                </c:pt>
                <c:pt idx="26">
                  <c:v>1.25</c:v>
                </c:pt>
                <c:pt idx="27">
                  <c:v>1.375</c:v>
                </c:pt>
                <c:pt idx="28">
                  <c:v>1.5</c:v>
                </c:pt>
                <c:pt idx="29">
                  <c:v>1.625</c:v>
                </c:pt>
                <c:pt idx="30">
                  <c:v>1.75</c:v>
                </c:pt>
                <c:pt idx="31">
                  <c:v>1.875</c:v>
                </c:pt>
                <c:pt idx="32">
                  <c:v>2</c:v>
                </c:pt>
              </c:numCache>
            </c:numRef>
          </c:xVal>
          <c:yVal>
            <c:numRef>
              <c:f>'Turbulance Intesnity'!$L$126:$L$158</c:f>
              <c:numCache>
                <c:formatCode>General</c:formatCode>
                <c:ptCount val="33"/>
                <c:pt idx="0">
                  <c:v>0.18178581637326605</c:v>
                </c:pt>
                <c:pt idx="1">
                  <c:v>0.20468652705634235</c:v>
                </c:pt>
                <c:pt idx="2">
                  <c:v>0.22155786227753241</c:v>
                </c:pt>
                <c:pt idx="3">
                  <c:v>0.25053648595733091</c:v>
                </c:pt>
                <c:pt idx="4">
                  <c:v>0.25144407937980495</c:v>
                </c:pt>
                <c:pt idx="5">
                  <c:v>0.25426631286117579</c:v>
                </c:pt>
                <c:pt idx="6">
                  <c:v>0.2462929409036605</c:v>
                </c:pt>
                <c:pt idx="7">
                  <c:v>0.23050327146883393</c:v>
                </c:pt>
                <c:pt idx="8">
                  <c:v>0.22399503131587165</c:v>
                </c:pt>
                <c:pt idx="9">
                  <c:v>0.21449828251200026</c:v>
                </c:pt>
                <c:pt idx="10">
                  <c:v>0.20056161631472472</c:v>
                </c:pt>
                <c:pt idx="11">
                  <c:v>0.18727012896403511</c:v>
                </c:pt>
                <c:pt idx="12">
                  <c:v>0.18340143402879627</c:v>
                </c:pt>
                <c:pt idx="13">
                  <c:v>0.17764457050948271</c:v>
                </c:pt>
                <c:pt idx="14">
                  <c:v>0.17463808932559416</c:v>
                </c:pt>
                <c:pt idx="15">
                  <c:v>0.19140392850721311</c:v>
                </c:pt>
                <c:pt idx="16">
                  <c:v>0.17106003480979445</c:v>
                </c:pt>
                <c:pt idx="17">
                  <c:v>0.17537309185110539</c:v>
                </c:pt>
                <c:pt idx="18">
                  <c:v>0.17357673523051548</c:v>
                </c:pt>
                <c:pt idx="19">
                  <c:v>0.18715566615096021</c:v>
                </c:pt>
                <c:pt idx="20">
                  <c:v>0.18546539035951773</c:v>
                </c:pt>
                <c:pt idx="21">
                  <c:v>0.21783953623535551</c:v>
                </c:pt>
                <c:pt idx="22">
                  <c:v>0.20618900742183743</c:v>
                </c:pt>
                <c:pt idx="23">
                  <c:v>0.22937302916166283</c:v>
                </c:pt>
                <c:pt idx="24">
                  <c:v>0.22600335466489765</c:v>
                </c:pt>
                <c:pt idx="25">
                  <c:v>0.23660317255362637</c:v>
                </c:pt>
                <c:pt idx="26">
                  <c:v>0.23188532416757543</c:v>
                </c:pt>
                <c:pt idx="27">
                  <c:v>0.24117649994237872</c:v>
                </c:pt>
                <c:pt idx="28">
                  <c:v>0.23739037729531862</c:v>
                </c:pt>
                <c:pt idx="29">
                  <c:v>0.23154938204895609</c:v>
                </c:pt>
                <c:pt idx="30">
                  <c:v>0.20954121620325603</c:v>
                </c:pt>
                <c:pt idx="31">
                  <c:v>0.19902724542433345</c:v>
                </c:pt>
                <c:pt idx="32">
                  <c:v>0.17300601958998299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4B0-44DD-8A0F-064215F214B1}"/>
            </c:ext>
          </c:extLst>
        </c:ser>
        <c:ser>
          <c:idx val="3"/>
          <c:order val="3"/>
          <c:tx>
            <c:v>1D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'Turbulance Intesnity'!$Q$164:$Q$183</c:f>
                <c:numCache>
                  <c:formatCode>General</c:formatCode>
                  <c:ptCount val="20"/>
                  <c:pt idx="0">
                    <c:v>3.4245088745514475E-3</c:v>
                  </c:pt>
                  <c:pt idx="1">
                    <c:v>5.3391407224790384E-3</c:v>
                  </c:pt>
                  <c:pt idx="2">
                    <c:v>2.7924748167255558E-3</c:v>
                  </c:pt>
                  <c:pt idx="3">
                    <c:v>3.6901333035143516E-3</c:v>
                  </c:pt>
                  <c:pt idx="4">
                    <c:v>2.5065156636678962E-3</c:v>
                  </c:pt>
                  <c:pt idx="5">
                    <c:v>8.8991439914520951E-4</c:v>
                  </c:pt>
                  <c:pt idx="6">
                    <c:v>2.6837326944196883E-3</c:v>
                  </c:pt>
                  <c:pt idx="7">
                    <c:v>2.467768524901711E-3</c:v>
                  </c:pt>
                  <c:pt idx="8">
                    <c:v>1.7026942837517283E-3</c:v>
                  </c:pt>
                  <c:pt idx="9">
                    <c:v>3.1533509503647118E-4</c:v>
                  </c:pt>
                  <c:pt idx="10">
                    <c:v>1.9773537437524336E-3</c:v>
                  </c:pt>
                  <c:pt idx="11">
                    <c:v>3.0908939180093941E-3</c:v>
                  </c:pt>
                  <c:pt idx="12">
                    <c:v>1.6415038317187335E-3</c:v>
                  </c:pt>
                  <c:pt idx="13">
                    <c:v>2.8249546598042479E-3</c:v>
                  </c:pt>
                  <c:pt idx="14">
                    <c:v>3.5009212134279786E-3</c:v>
                  </c:pt>
                  <c:pt idx="15">
                    <c:v>5.1857914665451362E-3</c:v>
                  </c:pt>
                  <c:pt idx="16">
                    <c:v>1.6752913609655931E-3</c:v>
                  </c:pt>
                  <c:pt idx="17">
                    <c:v>3.4646247859703963E-3</c:v>
                  </c:pt>
                  <c:pt idx="18">
                    <c:v>4.9080258853847949E-3</c:v>
                  </c:pt>
                  <c:pt idx="19">
                    <c:v>1.3900885907983493E-3</c:v>
                  </c:pt>
                </c:numCache>
              </c:numRef>
            </c:plus>
            <c:minus>
              <c:numRef>
                <c:f>'Turbulance Intesnity'!$Q$164:$Q$183</c:f>
                <c:numCache>
                  <c:formatCode>General</c:formatCode>
                  <c:ptCount val="20"/>
                  <c:pt idx="0">
                    <c:v>3.4245088745514475E-3</c:v>
                  </c:pt>
                  <c:pt idx="1">
                    <c:v>5.3391407224790384E-3</c:v>
                  </c:pt>
                  <c:pt idx="2">
                    <c:v>2.7924748167255558E-3</c:v>
                  </c:pt>
                  <c:pt idx="3">
                    <c:v>3.6901333035143516E-3</c:v>
                  </c:pt>
                  <c:pt idx="4">
                    <c:v>2.5065156636678962E-3</c:v>
                  </c:pt>
                  <c:pt idx="5">
                    <c:v>8.8991439914520951E-4</c:v>
                  </c:pt>
                  <c:pt idx="6">
                    <c:v>2.6837326944196883E-3</c:v>
                  </c:pt>
                  <c:pt idx="7">
                    <c:v>2.467768524901711E-3</c:v>
                  </c:pt>
                  <c:pt idx="8">
                    <c:v>1.7026942837517283E-3</c:v>
                  </c:pt>
                  <c:pt idx="9">
                    <c:v>3.1533509503647118E-4</c:v>
                  </c:pt>
                  <c:pt idx="10">
                    <c:v>1.9773537437524336E-3</c:v>
                  </c:pt>
                  <c:pt idx="11">
                    <c:v>3.0908939180093941E-3</c:v>
                  </c:pt>
                  <c:pt idx="12">
                    <c:v>1.6415038317187335E-3</c:v>
                  </c:pt>
                  <c:pt idx="13">
                    <c:v>2.8249546598042479E-3</c:v>
                  </c:pt>
                  <c:pt idx="14">
                    <c:v>3.5009212134279786E-3</c:v>
                  </c:pt>
                  <c:pt idx="15">
                    <c:v>5.1857914665451362E-3</c:v>
                  </c:pt>
                  <c:pt idx="16">
                    <c:v>1.6752913609655931E-3</c:v>
                  </c:pt>
                  <c:pt idx="17">
                    <c:v>3.4646247859703963E-3</c:v>
                  </c:pt>
                  <c:pt idx="18">
                    <c:v>4.9080258853847949E-3</c:v>
                  </c:pt>
                  <c:pt idx="19">
                    <c:v>1.3900885907983493E-3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'Turbulance Intesnity'!$E$6:$E$24</c:f>
              <c:numCache>
                <c:formatCode>General</c:formatCode>
                <c:ptCount val="19"/>
                <c:pt idx="0">
                  <c:v>-2</c:v>
                </c:pt>
                <c:pt idx="1">
                  <c:v>-1.7777777777777777</c:v>
                </c:pt>
                <c:pt idx="2">
                  <c:v>-1.5555555555555556</c:v>
                </c:pt>
                <c:pt idx="3">
                  <c:v>-1.3333333333333333</c:v>
                </c:pt>
                <c:pt idx="4">
                  <c:v>-1.1111111111111112</c:v>
                </c:pt>
                <c:pt idx="5">
                  <c:v>-0.88888888888888884</c:v>
                </c:pt>
                <c:pt idx="6">
                  <c:v>-0.66666666666666663</c:v>
                </c:pt>
                <c:pt idx="7">
                  <c:v>-0.44444444444444442</c:v>
                </c:pt>
                <c:pt idx="8">
                  <c:v>-0.22222222222222221</c:v>
                </c:pt>
                <c:pt idx="9">
                  <c:v>0</c:v>
                </c:pt>
                <c:pt idx="10">
                  <c:v>0.22222222222222221</c:v>
                </c:pt>
                <c:pt idx="11">
                  <c:v>0.44444444444444442</c:v>
                </c:pt>
                <c:pt idx="12">
                  <c:v>0.66666666666666663</c:v>
                </c:pt>
                <c:pt idx="13">
                  <c:v>0.88888888888888884</c:v>
                </c:pt>
                <c:pt idx="14">
                  <c:v>1.1111111111111112</c:v>
                </c:pt>
                <c:pt idx="15">
                  <c:v>1.3333333333333333</c:v>
                </c:pt>
                <c:pt idx="16">
                  <c:v>1.5555555555555556</c:v>
                </c:pt>
                <c:pt idx="17">
                  <c:v>1.7777777777777777</c:v>
                </c:pt>
                <c:pt idx="18">
                  <c:v>2</c:v>
                </c:pt>
              </c:numCache>
            </c:numRef>
          </c:xVal>
          <c:yVal>
            <c:numRef>
              <c:f>'Turbulance Intesnity'!$I$6:$I$25</c:f>
              <c:numCache>
                <c:formatCode>General</c:formatCode>
                <c:ptCount val="20"/>
                <c:pt idx="0">
                  <c:v>0.13253632223143233</c:v>
                </c:pt>
                <c:pt idx="1">
                  <c:v>0.14385253218510574</c:v>
                </c:pt>
                <c:pt idx="2">
                  <c:v>0.11093099723694033</c:v>
                </c:pt>
                <c:pt idx="3">
                  <c:v>8.6431259067845601E-2</c:v>
                </c:pt>
                <c:pt idx="4">
                  <c:v>8.0679341238810084E-2</c:v>
                </c:pt>
                <c:pt idx="5">
                  <c:v>7.6488982085859733E-2</c:v>
                </c:pt>
                <c:pt idx="6">
                  <c:v>7.2019236081911256E-2</c:v>
                </c:pt>
                <c:pt idx="7">
                  <c:v>6.7094699033753119E-2</c:v>
                </c:pt>
                <c:pt idx="8">
                  <c:v>6.4019757947093095E-2</c:v>
                </c:pt>
                <c:pt idx="9">
                  <c:v>6.4113581889592458E-2</c:v>
                </c:pt>
                <c:pt idx="10">
                  <c:v>6.065287578923291E-2</c:v>
                </c:pt>
                <c:pt idx="11">
                  <c:v>6.6229433786258979E-2</c:v>
                </c:pt>
                <c:pt idx="12">
                  <c:v>7.0151274582732431E-2</c:v>
                </c:pt>
                <c:pt idx="13">
                  <c:v>7.9168931028777756E-2</c:v>
                </c:pt>
                <c:pt idx="14">
                  <c:v>8.406802692751586E-2</c:v>
                </c:pt>
                <c:pt idx="15">
                  <c:v>8.2536833494286865E-2</c:v>
                </c:pt>
                <c:pt idx="16">
                  <c:v>8.7592746242545177E-2</c:v>
                </c:pt>
                <c:pt idx="17">
                  <c:v>0.12828303671326433</c:v>
                </c:pt>
                <c:pt idx="18">
                  <c:v>0.1541241689122862</c:v>
                </c:pt>
                <c:pt idx="19">
                  <c:v>0.13830436535744114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4B0-44DD-8A0F-064215F2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297712"/>
        <c:axId val="1716314384"/>
      </c:scatterChart>
      <c:valAx>
        <c:axId val="1715297712"/>
        <c:scaling>
          <c:orientation val="minMax"/>
          <c:max val="2.5"/>
          <c:min val="-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y</a:t>
                </a:r>
                <a:r>
                  <a:rPr lang="en-US" sz="1400"/>
                  <a:t>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314384"/>
        <c:crosses val="autoZero"/>
        <c:crossBetween val="midCat"/>
      </c:valAx>
      <c:valAx>
        <c:axId val="1716314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U'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297712"/>
        <c:crossesAt val="-2.5"/>
        <c:crossBetween val="midCat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</a:t>
            </a:r>
            <a:r>
              <a:rPr lang="en-US" baseline="0"/>
              <a:t> Data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5D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'Unnormalized plot'!$E$26:$E$47</c:f>
                <c:numCache>
                  <c:formatCode>General</c:formatCode>
                  <c:ptCount val="22"/>
                  <c:pt idx="0">
                    <c:v>0.2686991221800572</c:v>
                  </c:pt>
                  <c:pt idx="1">
                    <c:v>0.18691703861606618</c:v>
                  </c:pt>
                  <c:pt idx="2">
                    <c:v>0.37289263960153463</c:v>
                  </c:pt>
                  <c:pt idx="3">
                    <c:v>0.30763464681501673</c:v>
                  </c:pt>
                  <c:pt idx="4">
                    <c:v>0.27472939195567203</c:v>
                  </c:pt>
                  <c:pt idx="5">
                    <c:v>0.29289381795171698</c:v>
                  </c:pt>
                  <c:pt idx="6">
                    <c:v>0.22088340405969853</c:v>
                  </c:pt>
                  <c:pt idx="7">
                    <c:v>0.16627415869280474</c:v>
                  </c:pt>
                  <c:pt idx="8">
                    <c:v>0.25304934149950487</c:v>
                  </c:pt>
                  <c:pt idx="9">
                    <c:v>0.25761442469900669</c:v>
                  </c:pt>
                  <c:pt idx="10">
                    <c:v>9.1304327774389946E-2</c:v>
                  </c:pt>
                  <c:pt idx="11">
                    <c:v>0.12965181040515159</c:v>
                  </c:pt>
                  <c:pt idx="12">
                    <c:v>7.418669415962284E-2</c:v>
                  </c:pt>
                  <c:pt idx="13">
                    <c:v>5.4931076705267506E-2</c:v>
                  </c:pt>
                  <c:pt idx="14">
                    <c:v>8.7329918653345634E-2</c:v>
                  </c:pt>
                  <c:pt idx="15">
                    <c:v>0.13916763489164211</c:v>
                  </c:pt>
                  <c:pt idx="16">
                    <c:v>0.13699490158518046</c:v>
                  </c:pt>
                  <c:pt idx="17">
                    <c:v>0.10712848675461326</c:v>
                  </c:pt>
                  <c:pt idx="18">
                    <c:v>0.43471275490028344</c:v>
                  </c:pt>
                  <c:pt idx="19">
                    <c:v>0.50749076862638565</c:v>
                  </c:pt>
                  <c:pt idx="20">
                    <c:v>0.17514000977884334</c:v>
                  </c:pt>
                  <c:pt idx="21">
                    <c:v>0.10891933326243479</c:v>
                  </c:pt>
                </c:numCache>
              </c:numRef>
            </c:plus>
            <c:minus>
              <c:numRef>
                <c:f>'Unnormalized plot'!$E$26:$E$47</c:f>
                <c:numCache>
                  <c:formatCode>General</c:formatCode>
                  <c:ptCount val="22"/>
                  <c:pt idx="0">
                    <c:v>0.2686991221800572</c:v>
                  </c:pt>
                  <c:pt idx="1">
                    <c:v>0.18691703861606618</c:v>
                  </c:pt>
                  <c:pt idx="2">
                    <c:v>0.37289263960153463</c:v>
                  </c:pt>
                  <c:pt idx="3">
                    <c:v>0.30763464681501673</c:v>
                  </c:pt>
                  <c:pt idx="4">
                    <c:v>0.27472939195567203</c:v>
                  </c:pt>
                  <c:pt idx="5">
                    <c:v>0.29289381795171698</c:v>
                  </c:pt>
                  <c:pt idx="6">
                    <c:v>0.22088340405969853</c:v>
                  </c:pt>
                  <c:pt idx="7">
                    <c:v>0.16627415869280474</c:v>
                  </c:pt>
                  <c:pt idx="8">
                    <c:v>0.25304934149950487</c:v>
                  </c:pt>
                  <c:pt idx="9">
                    <c:v>0.25761442469900669</c:v>
                  </c:pt>
                  <c:pt idx="10">
                    <c:v>9.1304327774389946E-2</c:v>
                  </c:pt>
                  <c:pt idx="11">
                    <c:v>0.12965181040515159</c:v>
                  </c:pt>
                  <c:pt idx="12">
                    <c:v>7.418669415962284E-2</c:v>
                  </c:pt>
                  <c:pt idx="13">
                    <c:v>5.4931076705267506E-2</c:v>
                  </c:pt>
                  <c:pt idx="14">
                    <c:v>8.7329918653345634E-2</c:v>
                  </c:pt>
                  <c:pt idx="15">
                    <c:v>0.13916763489164211</c:v>
                  </c:pt>
                  <c:pt idx="16">
                    <c:v>0.13699490158518046</c:v>
                  </c:pt>
                  <c:pt idx="17">
                    <c:v>0.10712848675461326</c:v>
                  </c:pt>
                  <c:pt idx="18">
                    <c:v>0.43471275490028344</c:v>
                  </c:pt>
                  <c:pt idx="19">
                    <c:v>0.50749076862638565</c:v>
                  </c:pt>
                  <c:pt idx="20">
                    <c:v>0.17514000977884334</c:v>
                  </c:pt>
                  <c:pt idx="21">
                    <c:v>0.10891933326243479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'Unnormalized plot'!$B$26:$B$47</c:f>
              <c:numCache>
                <c:formatCode>General</c:formatCode>
                <c:ptCount val="22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  <c:pt idx="9">
                  <c:v>42</c:v>
                </c:pt>
                <c:pt idx="10">
                  <c:v>44</c:v>
                </c:pt>
                <c:pt idx="11">
                  <c:v>46</c:v>
                </c:pt>
                <c:pt idx="12">
                  <c:v>48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58</c:v>
                </c:pt>
                <c:pt idx="18">
                  <c:v>60</c:v>
                </c:pt>
                <c:pt idx="19">
                  <c:v>62</c:v>
                </c:pt>
                <c:pt idx="20">
                  <c:v>64</c:v>
                </c:pt>
                <c:pt idx="21">
                  <c:v>66</c:v>
                </c:pt>
              </c:numCache>
            </c:numRef>
          </c:xVal>
          <c:yVal>
            <c:numRef>
              <c:f>'Unnormalized plot'!$C$26:$C$47</c:f>
              <c:numCache>
                <c:formatCode>General</c:formatCode>
                <c:ptCount val="22"/>
                <c:pt idx="0">
                  <c:v>0</c:v>
                </c:pt>
                <c:pt idx="1">
                  <c:v>0.40609199999999995</c:v>
                </c:pt>
                <c:pt idx="2">
                  <c:v>1.4750759999999998</c:v>
                </c:pt>
                <c:pt idx="3">
                  <c:v>3.0443700000000002</c:v>
                </c:pt>
                <c:pt idx="4">
                  <c:v>4.5583393333333335</c:v>
                </c:pt>
                <c:pt idx="5">
                  <c:v>5.9242716666666668</c:v>
                </c:pt>
                <c:pt idx="6">
                  <c:v>7.1864370000000006</c:v>
                </c:pt>
                <c:pt idx="7">
                  <c:v>8.196890999999999</c:v>
                </c:pt>
                <c:pt idx="8">
                  <c:v>9.1660853333333332</c:v>
                </c:pt>
                <c:pt idx="9">
                  <c:v>9.9970400000000001</c:v>
                </c:pt>
                <c:pt idx="10">
                  <c:v>10.225860333333335</c:v>
                </c:pt>
                <c:pt idx="11">
                  <c:v>10.430235666666666</c:v>
                </c:pt>
                <c:pt idx="12">
                  <c:v>9.985656333333333</c:v>
                </c:pt>
                <c:pt idx="13">
                  <c:v>9.2871490000000012</c:v>
                </c:pt>
                <c:pt idx="14">
                  <c:v>8.3438680000000005</c:v>
                </c:pt>
                <c:pt idx="15">
                  <c:v>7.3367113333333336</c:v>
                </c:pt>
                <c:pt idx="16">
                  <c:v>6.0586723333333339</c:v>
                </c:pt>
                <c:pt idx="17">
                  <c:v>4.6470356666666675</c:v>
                </c:pt>
                <c:pt idx="18">
                  <c:v>3.5134400000000006</c:v>
                </c:pt>
                <c:pt idx="19">
                  <c:v>1.7401549999999999</c:v>
                </c:pt>
                <c:pt idx="20">
                  <c:v>0.57228866666666667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28-4667-9A06-2FA8ACAF353A}"/>
            </c:ext>
          </c:extLst>
        </c:ser>
        <c:ser>
          <c:idx val="2"/>
          <c:order val="1"/>
          <c:tx>
            <c:v>7D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'Unnormalized plot'!$E$51:$E$77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0.12338126870126337</c:v>
                  </c:pt>
                  <c:pt idx="2">
                    <c:v>0.22414442964377695</c:v>
                  </c:pt>
                  <c:pt idx="3">
                    <c:v>0.16333352738797988</c:v>
                  </c:pt>
                  <c:pt idx="4">
                    <c:v>0.20304199837554149</c:v>
                  </c:pt>
                  <c:pt idx="5">
                    <c:v>0.15067749530813634</c:v>
                  </c:pt>
                  <c:pt idx="6">
                    <c:v>0.12448950351067063</c:v>
                  </c:pt>
                  <c:pt idx="7">
                    <c:v>0.31763694386988411</c:v>
                  </c:pt>
                  <c:pt idx="8">
                    <c:v>0.13446598533582133</c:v>
                  </c:pt>
                  <c:pt idx="9">
                    <c:v>0.40130060494472186</c:v>
                  </c:pt>
                  <c:pt idx="10">
                    <c:v>0.31475330757753728</c:v>
                  </c:pt>
                  <c:pt idx="11">
                    <c:v>0.27771463363376026</c:v>
                  </c:pt>
                  <c:pt idx="12">
                    <c:v>2.2384747939910223E-2</c:v>
                  </c:pt>
                  <c:pt idx="13">
                    <c:v>0.30303441914134654</c:v>
                  </c:pt>
                  <c:pt idx="14">
                    <c:v>0.16815939531686422</c:v>
                  </c:pt>
                  <c:pt idx="15">
                    <c:v>0.22230810375992477</c:v>
                  </c:pt>
                  <c:pt idx="16">
                    <c:v>0.42625717955282949</c:v>
                  </c:pt>
                  <c:pt idx="17">
                    <c:v>8.0866552605717623E-2</c:v>
                  </c:pt>
                  <c:pt idx="18">
                    <c:v>0.24317436657879882</c:v>
                  </c:pt>
                  <c:pt idx="19">
                    <c:v>0.34245495350094318</c:v>
                  </c:pt>
                  <c:pt idx="20">
                    <c:v>0.27515947076013952</c:v>
                  </c:pt>
                  <c:pt idx="21">
                    <c:v>0.15820895055063536</c:v>
                  </c:pt>
                  <c:pt idx="22">
                    <c:v>0.43258017779983299</c:v>
                  </c:pt>
                  <c:pt idx="23">
                    <c:v>0.16009937202354463</c:v>
                  </c:pt>
                  <c:pt idx="24">
                    <c:v>0.25016935969525378</c:v>
                  </c:pt>
                  <c:pt idx="25">
                    <c:v>0.22279539154644418</c:v>
                  </c:pt>
                  <c:pt idx="26">
                    <c:v>0</c:v>
                  </c:pt>
                </c:numCache>
              </c:numRef>
            </c:plus>
            <c:minus>
              <c:numRef>
                <c:f>'Unnormalized plot'!$E$51:$E$77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0.12338126870126337</c:v>
                  </c:pt>
                  <c:pt idx="2">
                    <c:v>0.22414442964377695</c:v>
                  </c:pt>
                  <c:pt idx="3">
                    <c:v>0.16333352738797988</c:v>
                  </c:pt>
                  <c:pt idx="4">
                    <c:v>0.20304199837554149</c:v>
                  </c:pt>
                  <c:pt idx="5">
                    <c:v>0.15067749530813634</c:v>
                  </c:pt>
                  <c:pt idx="6">
                    <c:v>0.12448950351067063</c:v>
                  </c:pt>
                  <c:pt idx="7">
                    <c:v>0.31763694386988411</c:v>
                  </c:pt>
                  <c:pt idx="8">
                    <c:v>0.13446598533582133</c:v>
                  </c:pt>
                  <c:pt idx="9">
                    <c:v>0.40130060494472186</c:v>
                  </c:pt>
                  <c:pt idx="10">
                    <c:v>0.31475330757753728</c:v>
                  </c:pt>
                  <c:pt idx="11">
                    <c:v>0.27771463363376026</c:v>
                  </c:pt>
                  <c:pt idx="12">
                    <c:v>2.2384747939910223E-2</c:v>
                  </c:pt>
                  <c:pt idx="13">
                    <c:v>0.30303441914134654</c:v>
                  </c:pt>
                  <c:pt idx="14">
                    <c:v>0.16815939531686422</c:v>
                  </c:pt>
                  <c:pt idx="15">
                    <c:v>0.22230810375992477</c:v>
                  </c:pt>
                  <c:pt idx="16">
                    <c:v>0.42625717955282949</c:v>
                  </c:pt>
                  <c:pt idx="17">
                    <c:v>8.0866552605717623E-2</c:v>
                  </c:pt>
                  <c:pt idx="18">
                    <c:v>0.24317436657879882</c:v>
                  </c:pt>
                  <c:pt idx="19">
                    <c:v>0.34245495350094318</c:v>
                  </c:pt>
                  <c:pt idx="20">
                    <c:v>0.27515947076013952</c:v>
                  </c:pt>
                  <c:pt idx="21">
                    <c:v>0.15820895055063536</c:v>
                  </c:pt>
                  <c:pt idx="22">
                    <c:v>0.43258017779983299</c:v>
                  </c:pt>
                  <c:pt idx="23">
                    <c:v>0.16009937202354463</c:v>
                  </c:pt>
                  <c:pt idx="24">
                    <c:v>0.25016935969525378</c:v>
                  </c:pt>
                  <c:pt idx="25">
                    <c:v>0.22279539154644418</c:v>
                  </c:pt>
                  <c:pt idx="2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'Unnormalized plot'!$B$51:$B$77</c:f>
              <c:numCache>
                <c:formatCode>General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42</c:v>
                </c:pt>
                <c:pt idx="12">
                  <c:v>44</c:v>
                </c:pt>
                <c:pt idx="13">
                  <c:v>46</c:v>
                </c:pt>
                <c:pt idx="14">
                  <c:v>48</c:v>
                </c:pt>
                <c:pt idx="15">
                  <c:v>50</c:v>
                </c:pt>
                <c:pt idx="16">
                  <c:v>52</c:v>
                </c:pt>
                <c:pt idx="17">
                  <c:v>54</c:v>
                </c:pt>
                <c:pt idx="18">
                  <c:v>56</c:v>
                </c:pt>
                <c:pt idx="19">
                  <c:v>58</c:v>
                </c:pt>
                <c:pt idx="20">
                  <c:v>60</c:v>
                </c:pt>
                <c:pt idx="21">
                  <c:v>62</c:v>
                </c:pt>
                <c:pt idx="22">
                  <c:v>64</c:v>
                </c:pt>
                <c:pt idx="23">
                  <c:v>66</c:v>
                </c:pt>
                <c:pt idx="24">
                  <c:v>68</c:v>
                </c:pt>
                <c:pt idx="25">
                  <c:v>70</c:v>
                </c:pt>
                <c:pt idx="26">
                  <c:v>72</c:v>
                </c:pt>
              </c:numCache>
            </c:numRef>
          </c:xVal>
          <c:yVal>
            <c:numRef>
              <c:f>'Unnormalized plot'!$C$51:$C$77</c:f>
              <c:numCache>
                <c:formatCode>General</c:formatCode>
                <c:ptCount val="27"/>
                <c:pt idx="0">
                  <c:v>0</c:v>
                </c:pt>
                <c:pt idx="1">
                  <c:v>0.40609766666666669</c:v>
                </c:pt>
                <c:pt idx="2">
                  <c:v>1.3663733333333334</c:v>
                </c:pt>
                <c:pt idx="3">
                  <c:v>2.2397520000000002</c:v>
                </c:pt>
                <c:pt idx="4">
                  <c:v>3.2299543333333336</c:v>
                </c:pt>
                <c:pt idx="5">
                  <c:v>4.2479786666666657</c:v>
                </c:pt>
                <c:pt idx="6">
                  <c:v>5.0438683333333332</c:v>
                </c:pt>
                <c:pt idx="7">
                  <c:v>5.8537220000000003</c:v>
                </c:pt>
                <c:pt idx="8">
                  <c:v>6.7037516666666663</c:v>
                </c:pt>
                <c:pt idx="9">
                  <c:v>7.6647970000000001</c:v>
                </c:pt>
                <c:pt idx="10">
                  <c:v>8.4077010000000012</c:v>
                </c:pt>
                <c:pt idx="11">
                  <c:v>8.7950386666666667</c:v>
                </c:pt>
                <c:pt idx="12">
                  <c:v>9.3888453333333342</c:v>
                </c:pt>
                <c:pt idx="13">
                  <c:v>9.3659546666666671</c:v>
                </c:pt>
                <c:pt idx="14">
                  <c:v>9.1172466666666665</c:v>
                </c:pt>
                <c:pt idx="15">
                  <c:v>8.7571366666666677</c:v>
                </c:pt>
                <c:pt idx="16">
                  <c:v>8.2131943333333339</c:v>
                </c:pt>
                <c:pt idx="17">
                  <c:v>7.2971356666666667</c:v>
                </c:pt>
                <c:pt idx="18">
                  <c:v>6.4380280000000001</c:v>
                </c:pt>
                <c:pt idx="19">
                  <c:v>5.340926333333333</c:v>
                </c:pt>
                <c:pt idx="20">
                  <c:v>4.7011370000000001</c:v>
                </c:pt>
                <c:pt idx="21">
                  <c:v>3.7332776666666665</c:v>
                </c:pt>
                <c:pt idx="22">
                  <c:v>2.9046203333333334</c:v>
                </c:pt>
                <c:pt idx="23">
                  <c:v>1.9969323333333333</c:v>
                </c:pt>
                <c:pt idx="24">
                  <c:v>1.2122246666666665</c:v>
                </c:pt>
                <c:pt idx="25">
                  <c:v>0.49434266666666665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28-4667-9A06-2FA8ACAF353A}"/>
            </c:ext>
          </c:extLst>
        </c:ser>
        <c:ser>
          <c:idx val="3"/>
          <c:order val="2"/>
          <c:tx>
            <c:v>9D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'Unnormalized plot'!$E$81:$E$113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0</c:v>
                  </c:pt>
                  <c:pt idx="2">
                    <c:v>0.21277022666717246</c:v>
                  </c:pt>
                  <c:pt idx="3">
                    <c:v>0.38728804005287948</c:v>
                  </c:pt>
                  <c:pt idx="4">
                    <c:v>0.38594908165499348</c:v>
                  </c:pt>
                  <c:pt idx="5">
                    <c:v>0.43487868115870421</c:v>
                  </c:pt>
                  <c:pt idx="6">
                    <c:v>0.3517478143703715</c:v>
                  </c:pt>
                  <c:pt idx="7">
                    <c:v>0.19195606964702422</c:v>
                  </c:pt>
                  <c:pt idx="8">
                    <c:v>0.11944568995572837</c:v>
                  </c:pt>
                  <c:pt idx="9">
                    <c:v>0.17032739140353625</c:v>
                  </c:pt>
                  <c:pt idx="10">
                    <c:v>4.3931159628825239E-2</c:v>
                  </c:pt>
                  <c:pt idx="11">
                    <c:v>7.4517273145224799E-2</c:v>
                  </c:pt>
                  <c:pt idx="12">
                    <c:v>0.14369468600241717</c:v>
                  </c:pt>
                  <c:pt idx="13">
                    <c:v>9.376936834062663E-2</c:v>
                  </c:pt>
                  <c:pt idx="14">
                    <c:v>6.1480652574610842E-2</c:v>
                  </c:pt>
                  <c:pt idx="15">
                    <c:v>0.15648837107700153</c:v>
                  </c:pt>
                  <c:pt idx="16">
                    <c:v>0.20309185627526644</c:v>
                  </c:pt>
                  <c:pt idx="17">
                    <c:v>0.22019279138367226</c:v>
                  </c:pt>
                  <c:pt idx="18">
                    <c:v>0.15773272612555694</c:v>
                  </c:pt>
                  <c:pt idx="19">
                    <c:v>0.24426932255674955</c:v>
                  </c:pt>
                  <c:pt idx="20">
                    <c:v>0.20179379349804924</c:v>
                  </c:pt>
                  <c:pt idx="21">
                    <c:v>0.17300495981425895</c:v>
                  </c:pt>
                  <c:pt idx="22">
                    <c:v>0.20705702071893159</c:v>
                  </c:pt>
                  <c:pt idx="23">
                    <c:v>0.25341662052043867</c:v>
                  </c:pt>
                  <c:pt idx="24">
                    <c:v>0.26474542342219992</c:v>
                  </c:pt>
                  <c:pt idx="25">
                    <c:v>6.6928194554562032E-2</c:v>
                  </c:pt>
                  <c:pt idx="26">
                    <c:v>0.24748102073290401</c:v>
                  </c:pt>
                  <c:pt idx="27">
                    <c:v>0.20385787153145124</c:v>
                  </c:pt>
                  <c:pt idx="28">
                    <c:v>9.8678984360061894E-2</c:v>
                  </c:pt>
                  <c:pt idx="29">
                    <c:v>6.5944286821023407E-2</c:v>
                  </c:pt>
                  <c:pt idx="30">
                    <c:v>0.14709911502566334</c:v>
                  </c:pt>
                  <c:pt idx="31">
                    <c:v>0</c:v>
                  </c:pt>
                  <c:pt idx="32">
                    <c:v>0</c:v>
                  </c:pt>
                </c:numCache>
              </c:numRef>
            </c:plus>
            <c:minus>
              <c:numRef>
                <c:f>'Unnormalized plot'!$E$81:$E$113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0</c:v>
                  </c:pt>
                  <c:pt idx="2">
                    <c:v>0.21277022666717246</c:v>
                  </c:pt>
                  <c:pt idx="3">
                    <c:v>0.38728804005287948</c:v>
                  </c:pt>
                  <c:pt idx="4">
                    <c:v>0.38594908165499348</c:v>
                  </c:pt>
                  <c:pt idx="5">
                    <c:v>0.43487868115870421</c:v>
                  </c:pt>
                  <c:pt idx="6">
                    <c:v>0.3517478143703715</c:v>
                  </c:pt>
                  <c:pt idx="7">
                    <c:v>0.19195606964702422</c:v>
                  </c:pt>
                  <c:pt idx="8">
                    <c:v>0.11944568995572837</c:v>
                  </c:pt>
                  <c:pt idx="9">
                    <c:v>0.17032739140353625</c:v>
                  </c:pt>
                  <c:pt idx="10">
                    <c:v>4.3931159628825239E-2</c:v>
                  </c:pt>
                  <c:pt idx="11">
                    <c:v>7.4517273145224799E-2</c:v>
                  </c:pt>
                  <c:pt idx="12">
                    <c:v>0.14369468600241717</c:v>
                  </c:pt>
                  <c:pt idx="13">
                    <c:v>9.376936834062663E-2</c:v>
                  </c:pt>
                  <c:pt idx="14">
                    <c:v>6.1480652574610842E-2</c:v>
                  </c:pt>
                  <c:pt idx="15">
                    <c:v>0.15648837107700153</c:v>
                  </c:pt>
                  <c:pt idx="16">
                    <c:v>0.20309185627526644</c:v>
                  </c:pt>
                  <c:pt idx="17">
                    <c:v>0.22019279138367226</c:v>
                  </c:pt>
                  <c:pt idx="18">
                    <c:v>0.15773272612555694</c:v>
                  </c:pt>
                  <c:pt idx="19">
                    <c:v>0.24426932255674955</c:v>
                  </c:pt>
                  <c:pt idx="20">
                    <c:v>0.20179379349804924</c:v>
                  </c:pt>
                  <c:pt idx="21">
                    <c:v>0.17300495981425895</c:v>
                  </c:pt>
                  <c:pt idx="22">
                    <c:v>0.20705702071893159</c:v>
                  </c:pt>
                  <c:pt idx="23">
                    <c:v>0.25341662052043867</c:v>
                  </c:pt>
                  <c:pt idx="24">
                    <c:v>0.26474542342219992</c:v>
                  </c:pt>
                  <c:pt idx="25">
                    <c:v>6.6928194554562032E-2</c:v>
                  </c:pt>
                  <c:pt idx="26">
                    <c:v>0.24748102073290401</c:v>
                  </c:pt>
                  <c:pt idx="27">
                    <c:v>0.20385787153145124</c:v>
                  </c:pt>
                  <c:pt idx="28">
                    <c:v>9.8678984360061894E-2</c:v>
                  </c:pt>
                  <c:pt idx="29">
                    <c:v>6.5944286821023407E-2</c:v>
                  </c:pt>
                  <c:pt idx="30">
                    <c:v>0.14709911502566334</c:v>
                  </c:pt>
                  <c:pt idx="31">
                    <c:v>0</c:v>
                  </c:pt>
                  <c:pt idx="3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'Unnormalized plot'!$B$81:$B$113</c:f>
              <c:numCache>
                <c:formatCode>General</c:formatCode>
                <c:ptCount val="33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38</c:v>
                </c:pt>
                <c:pt idx="12">
                  <c:v>40</c:v>
                </c:pt>
                <c:pt idx="13">
                  <c:v>42</c:v>
                </c:pt>
                <c:pt idx="14">
                  <c:v>44</c:v>
                </c:pt>
                <c:pt idx="15">
                  <c:v>46</c:v>
                </c:pt>
                <c:pt idx="16">
                  <c:v>48</c:v>
                </c:pt>
                <c:pt idx="17">
                  <c:v>50</c:v>
                </c:pt>
                <c:pt idx="18">
                  <c:v>52</c:v>
                </c:pt>
                <c:pt idx="19">
                  <c:v>54</c:v>
                </c:pt>
                <c:pt idx="20">
                  <c:v>56</c:v>
                </c:pt>
                <c:pt idx="21">
                  <c:v>58</c:v>
                </c:pt>
                <c:pt idx="22">
                  <c:v>60</c:v>
                </c:pt>
                <c:pt idx="23">
                  <c:v>62</c:v>
                </c:pt>
                <c:pt idx="24">
                  <c:v>64</c:v>
                </c:pt>
                <c:pt idx="25">
                  <c:v>66</c:v>
                </c:pt>
                <c:pt idx="26">
                  <c:v>68</c:v>
                </c:pt>
                <c:pt idx="27">
                  <c:v>70</c:v>
                </c:pt>
                <c:pt idx="28">
                  <c:v>72</c:v>
                </c:pt>
                <c:pt idx="29">
                  <c:v>74</c:v>
                </c:pt>
                <c:pt idx="30">
                  <c:v>76</c:v>
                </c:pt>
                <c:pt idx="31">
                  <c:v>78</c:v>
                </c:pt>
                <c:pt idx="32">
                  <c:v>80</c:v>
                </c:pt>
              </c:numCache>
            </c:numRef>
          </c:xVal>
          <c:yVal>
            <c:numRef>
              <c:f>'Unnormalized plot'!$C$81:$C$113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0.29759000000000002</c:v>
                </c:pt>
                <c:pt idx="3">
                  <c:v>1.310168</c:v>
                </c:pt>
                <c:pt idx="4">
                  <c:v>2.1228566666666668</c:v>
                </c:pt>
                <c:pt idx="5">
                  <c:v>2.5764843333333332</c:v>
                </c:pt>
                <c:pt idx="6">
                  <c:v>3.5166016666666664</c:v>
                </c:pt>
                <c:pt idx="7">
                  <c:v>4.5060876666666667</c:v>
                </c:pt>
                <c:pt idx="8">
                  <c:v>5.0150229999999993</c:v>
                </c:pt>
                <c:pt idx="9">
                  <c:v>5.8813696666666671</c:v>
                </c:pt>
                <c:pt idx="10">
                  <c:v>6.6987733333333326</c:v>
                </c:pt>
                <c:pt idx="11">
                  <c:v>7.0751080000000002</c:v>
                </c:pt>
                <c:pt idx="12">
                  <c:v>7.7610813333333333</c:v>
                </c:pt>
                <c:pt idx="13">
                  <c:v>8.0922789999999996</c:v>
                </c:pt>
                <c:pt idx="14">
                  <c:v>8.3867600000000007</c:v>
                </c:pt>
                <c:pt idx="15">
                  <c:v>8.2879136666666664</c:v>
                </c:pt>
                <c:pt idx="16">
                  <c:v>8.3383066666666661</c:v>
                </c:pt>
                <c:pt idx="17">
                  <c:v>8.0791736666666676</c:v>
                </c:pt>
                <c:pt idx="18">
                  <c:v>7.6896689999999994</c:v>
                </c:pt>
                <c:pt idx="19">
                  <c:v>7.1858546666666667</c:v>
                </c:pt>
                <c:pt idx="20">
                  <c:v>6.6422826666666666</c:v>
                </c:pt>
                <c:pt idx="21">
                  <c:v>5.9173443333333333</c:v>
                </c:pt>
                <c:pt idx="22">
                  <c:v>5.344176</c:v>
                </c:pt>
                <c:pt idx="23">
                  <c:v>4.5284070000000005</c:v>
                </c:pt>
                <c:pt idx="24">
                  <c:v>3.89086</c:v>
                </c:pt>
                <c:pt idx="25">
                  <c:v>3.1112533333333334</c:v>
                </c:pt>
                <c:pt idx="26">
                  <c:v>2.5357850000000002</c:v>
                </c:pt>
                <c:pt idx="27">
                  <c:v>1.6089256666666667</c:v>
                </c:pt>
                <c:pt idx="28">
                  <c:v>1.2290026666666665</c:v>
                </c:pt>
                <c:pt idx="29">
                  <c:v>0.47057533333333329</c:v>
                </c:pt>
                <c:pt idx="30">
                  <c:v>0.24898333333333333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628-4667-9A06-2FA8ACAF3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31216"/>
        <c:axId val="1716325296"/>
      </c:scatterChart>
      <c:valAx>
        <c:axId val="1722031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y* </a:t>
                </a:r>
                <a:r>
                  <a:rPr lang="en-US" sz="1400" i="0"/>
                  <a:t>[mm]</a:t>
                </a:r>
                <a:endParaRPr lang="en-US" sz="1400" i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325296"/>
        <c:crosses val="autoZero"/>
        <c:crossBetween val="midCat"/>
      </c:valAx>
      <c:valAx>
        <c:axId val="171632529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 u="none"/>
                  <a:t>U</a:t>
                </a:r>
                <a:r>
                  <a:rPr lang="en-US" sz="1400" i="0" u="none"/>
                  <a:t>* [m/s]</a:t>
                </a:r>
                <a:endParaRPr lang="en-US" sz="1400" i="1" u="non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031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999690937084432"/>
          <c:y val="5.8679953975927443E-2"/>
          <c:w val="4.4521694420894549E-2"/>
          <c:h val="0.1289756689811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5D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'5D_1!'!$L$12:$L$33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1.0382576055654366E-2</c:v>
                  </c:pt>
                  <c:pt idx="2">
                    <c:v>4.3168149256341978E-2</c:v>
                  </c:pt>
                  <c:pt idx="3">
                    <c:v>5.7934802271693987E-2</c:v>
                  </c:pt>
                  <c:pt idx="4">
                    <c:v>3.8289484759096035E-2</c:v>
                  </c:pt>
                  <c:pt idx="5">
                    <c:v>4.6664142594891198E-2</c:v>
                  </c:pt>
                  <c:pt idx="6">
                    <c:v>2.924214821804879E-2</c:v>
                  </c:pt>
                  <c:pt idx="7">
                    <c:v>5.9630899099126805E-2</c:v>
                  </c:pt>
                  <c:pt idx="8">
                    <c:v>6.4532638055476613E-2</c:v>
                  </c:pt>
                  <c:pt idx="9">
                    <c:v>7.2567412012592897E-2</c:v>
                  </c:pt>
                  <c:pt idx="10">
                    <c:v>3.9595704544516601E-2</c:v>
                  </c:pt>
                  <c:pt idx="11">
                    <c:v>0</c:v>
                  </c:pt>
                  <c:pt idx="12">
                    <c:v>4.9894781563505047E-2</c:v>
                  </c:pt>
                  <c:pt idx="13">
                    <c:v>4.6284586005148655E-2</c:v>
                  </c:pt>
                  <c:pt idx="14">
                    <c:v>1.0216236099857955E-2</c:v>
                  </c:pt>
                  <c:pt idx="15">
                    <c:v>2.0644741445945827E-2</c:v>
                  </c:pt>
                  <c:pt idx="16">
                    <c:v>3.174647832993744E-2</c:v>
                  </c:pt>
                  <c:pt idx="17">
                    <c:v>2.4741054454111039E-2</c:v>
                  </c:pt>
                  <c:pt idx="18">
                    <c:v>2.8289265488882765E-2</c:v>
                  </c:pt>
                  <c:pt idx="19">
                    <c:v>2.665344218562269E-2</c:v>
                  </c:pt>
                  <c:pt idx="20">
                    <c:v>5.4995888348289369E-2</c:v>
                  </c:pt>
                  <c:pt idx="21">
                    <c:v>0</c:v>
                  </c:pt>
                </c:numCache>
              </c:numRef>
            </c:plus>
            <c:minus>
              <c:numRef>
                <c:f>'5D_1!'!$L$12:$L$33</c:f>
                <c:numCache>
                  <c:formatCode>General</c:formatCode>
                  <c:ptCount val="22"/>
                  <c:pt idx="0">
                    <c:v>0</c:v>
                  </c:pt>
                  <c:pt idx="1">
                    <c:v>1.0382576055654366E-2</c:v>
                  </c:pt>
                  <c:pt idx="2">
                    <c:v>4.3168149256341978E-2</c:v>
                  </c:pt>
                  <c:pt idx="3">
                    <c:v>5.7934802271693987E-2</c:v>
                  </c:pt>
                  <c:pt idx="4">
                    <c:v>3.8289484759096035E-2</c:v>
                  </c:pt>
                  <c:pt idx="5">
                    <c:v>4.6664142594891198E-2</c:v>
                  </c:pt>
                  <c:pt idx="6">
                    <c:v>2.924214821804879E-2</c:v>
                  </c:pt>
                  <c:pt idx="7">
                    <c:v>5.9630899099126805E-2</c:v>
                  </c:pt>
                  <c:pt idx="8">
                    <c:v>6.4532638055476613E-2</c:v>
                  </c:pt>
                  <c:pt idx="9">
                    <c:v>7.2567412012592897E-2</c:v>
                  </c:pt>
                  <c:pt idx="10">
                    <c:v>3.9595704544516601E-2</c:v>
                  </c:pt>
                  <c:pt idx="11">
                    <c:v>0</c:v>
                  </c:pt>
                  <c:pt idx="12">
                    <c:v>4.9894781563505047E-2</c:v>
                  </c:pt>
                  <c:pt idx="13">
                    <c:v>4.6284586005148655E-2</c:v>
                  </c:pt>
                  <c:pt idx="14">
                    <c:v>1.0216236099857955E-2</c:v>
                  </c:pt>
                  <c:pt idx="15">
                    <c:v>2.0644741445945827E-2</c:v>
                  </c:pt>
                  <c:pt idx="16">
                    <c:v>3.174647832993744E-2</c:v>
                  </c:pt>
                  <c:pt idx="17">
                    <c:v>2.4741054454111039E-2</c:v>
                  </c:pt>
                  <c:pt idx="18">
                    <c:v>2.8289265488882765E-2</c:v>
                  </c:pt>
                  <c:pt idx="19">
                    <c:v>2.665344218562269E-2</c:v>
                  </c:pt>
                  <c:pt idx="20">
                    <c:v>5.4995888348289369E-2</c:v>
                  </c:pt>
                  <c:pt idx="2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'5D_1!'!$J$12:$J$33</c:f>
              <c:numCache>
                <c:formatCode>General</c:formatCode>
                <c:ptCount val="22"/>
                <c:pt idx="0">
                  <c:v>-2</c:v>
                </c:pt>
                <c:pt idx="1">
                  <c:v>-1.8181818181818181</c:v>
                </c:pt>
                <c:pt idx="2">
                  <c:v>-1.6363636363636365</c:v>
                </c:pt>
                <c:pt idx="3">
                  <c:v>-1.4545454545454546</c:v>
                </c:pt>
                <c:pt idx="4">
                  <c:v>-1.2727272727272727</c:v>
                </c:pt>
                <c:pt idx="5">
                  <c:v>-1.0909090909090908</c:v>
                </c:pt>
                <c:pt idx="6">
                  <c:v>-0.90909090909090906</c:v>
                </c:pt>
                <c:pt idx="7">
                  <c:v>-0.72727272727272729</c:v>
                </c:pt>
                <c:pt idx="8">
                  <c:v>-0.54545454545454541</c:v>
                </c:pt>
                <c:pt idx="9">
                  <c:v>-0.36363636363636365</c:v>
                </c:pt>
                <c:pt idx="10">
                  <c:v>-0.18181818181818182</c:v>
                </c:pt>
                <c:pt idx="11">
                  <c:v>0</c:v>
                </c:pt>
                <c:pt idx="12">
                  <c:v>0.18181818181818182</c:v>
                </c:pt>
                <c:pt idx="13">
                  <c:v>0.36363636363636365</c:v>
                </c:pt>
                <c:pt idx="14">
                  <c:v>0.54545454545454541</c:v>
                </c:pt>
                <c:pt idx="15">
                  <c:v>0.72727272727272729</c:v>
                </c:pt>
                <c:pt idx="16">
                  <c:v>0.90909090909090906</c:v>
                </c:pt>
                <c:pt idx="17">
                  <c:v>1.0909090909090908</c:v>
                </c:pt>
                <c:pt idx="18">
                  <c:v>1.2727272727272727</c:v>
                </c:pt>
                <c:pt idx="19">
                  <c:v>1.4545454545454546</c:v>
                </c:pt>
                <c:pt idx="20">
                  <c:v>1.6363636363636365</c:v>
                </c:pt>
                <c:pt idx="21">
                  <c:v>1.8181818181818181</c:v>
                </c:pt>
              </c:numCache>
            </c:numRef>
          </c:xVal>
          <c:yVal>
            <c:numRef>
              <c:f>'5D_1!'!$I$12:$I$33</c:f>
              <c:numCache>
                <c:formatCode>General</c:formatCode>
                <c:ptCount val="22"/>
                <c:pt idx="0">
                  <c:v>0</c:v>
                </c:pt>
                <c:pt idx="1">
                  <c:v>1.823551901271056E-2</c:v>
                </c:pt>
                <c:pt idx="2">
                  <c:v>0.10073696112375467</c:v>
                </c:pt>
                <c:pt idx="3">
                  <c:v>0.29042946829263999</c:v>
                </c:pt>
                <c:pt idx="4">
                  <c:v>0.40456814184216894</c:v>
                </c:pt>
                <c:pt idx="5">
                  <c:v>0.5332926167608012</c:v>
                </c:pt>
                <c:pt idx="6">
                  <c:v>0.65654043171752186</c:v>
                </c:pt>
                <c:pt idx="7">
                  <c:v>0.76012752135039363</c:v>
                </c:pt>
                <c:pt idx="8">
                  <c:v>0.84218546281986295</c:v>
                </c:pt>
                <c:pt idx="9">
                  <c:v>0.9236552900497037</c:v>
                </c:pt>
                <c:pt idx="10">
                  <c:v>0.9608379368346367</c:v>
                </c:pt>
                <c:pt idx="11">
                  <c:v>1</c:v>
                </c:pt>
                <c:pt idx="12">
                  <c:v>0.94752212128733959</c:v>
                </c:pt>
                <c:pt idx="13">
                  <c:v>0.87952370891167342</c:v>
                </c:pt>
                <c:pt idx="14">
                  <c:v>0.79950408995098388</c:v>
                </c:pt>
                <c:pt idx="15">
                  <c:v>0.7099605243706113</c:v>
                </c:pt>
                <c:pt idx="16">
                  <c:v>0.57661191837656223</c:v>
                </c:pt>
                <c:pt idx="17">
                  <c:v>0.42875980912520328</c:v>
                </c:pt>
                <c:pt idx="18">
                  <c:v>0.28541449221449444</c:v>
                </c:pt>
                <c:pt idx="19">
                  <c:v>0.10955734885677128</c:v>
                </c:pt>
                <c:pt idx="20">
                  <c:v>3.5046305236214999E-2</c:v>
                </c:pt>
                <c:pt idx="2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B-3C4C-8E69-05D96F328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650319"/>
        <c:axId val="1159166287"/>
      </c:scatterChart>
      <c:valAx>
        <c:axId val="1162650319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y</a:t>
                </a:r>
                <a:r>
                  <a:rPr lang="en-US" sz="1400"/>
                  <a:t>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166287"/>
        <c:crosses val="autoZero"/>
        <c:crossBetween val="midCat"/>
      </c:valAx>
      <c:valAx>
        <c:axId val="1159166287"/>
        <c:scaling>
          <c:orientation val="minMax"/>
          <c:max val="1.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i="1"/>
                  <a:t>U</a:t>
                </a:r>
                <a:r>
                  <a:rPr lang="en-US" sz="1400"/>
                  <a:t>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650319"/>
        <c:crossesAt val="-2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172809109041196"/>
          <c:y val="0.10039253856756133"/>
          <c:w val="5.5570832768548344E-2"/>
          <c:h val="5.9320177248659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'5D_2'!$D$1:$D$100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'5D_2'!$E$1:$E$100</c:f>
              <c:numCache>
                <c:formatCode>General</c:formatCode>
                <c:ptCount val="100"/>
                <c:pt idx="0">
                  <c:v>-1.275309</c:v>
                </c:pt>
                <c:pt idx="1">
                  <c:v>-1.283595</c:v>
                </c:pt>
                <c:pt idx="2">
                  <c:v>-1.2766679999999999</c:v>
                </c:pt>
                <c:pt idx="3">
                  <c:v>-1.2224060000000001</c:v>
                </c:pt>
                <c:pt idx="4">
                  <c:v>-1.3201579999999999</c:v>
                </c:pt>
                <c:pt idx="5">
                  <c:v>-1.2532760000000001</c:v>
                </c:pt>
                <c:pt idx="6">
                  <c:v>-1.13707</c:v>
                </c:pt>
                <c:pt idx="7">
                  <c:v>-1.0779350000000001</c:v>
                </c:pt>
                <c:pt idx="8">
                  <c:v>-1.0999289999999999</c:v>
                </c:pt>
                <c:pt idx="9">
                  <c:v>-0.86051999999999995</c:v>
                </c:pt>
                <c:pt idx="10">
                  <c:v>-0.77729499999999996</c:v>
                </c:pt>
                <c:pt idx="11">
                  <c:v>-0.42821999999999999</c:v>
                </c:pt>
                <c:pt idx="12">
                  <c:v>0.48568699999999998</c:v>
                </c:pt>
                <c:pt idx="13">
                  <c:v>1.570648</c:v>
                </c:pt>
                <c:pt idx="14">
                  <c:v>2.726181</c:v>
                </c:pt>
                <c:pt idx="15">
                  <c:v>4.5834770000000002</c:v>
                </c:pt>
                <c:pt idx="16">
                  <c:v>5.9247699999999996</c:v>
                </c:pt>
                <c:pt idx="17">
                  <c:v>7.3342650000000003</c:v>
                </c:pt>
                <c:pt idx="18">
                  <c:v>8.3585039999999999</c:v>
                </c:pt>
                <c:pt idx="19">
                  <c:v>9.3922519999999992</c:v>
                </c:pt>
                <c:pt idx="20">
                  <c:v>10.266391</c:v>
                </c:pt>
                <c:pt idx="21">
                  <c:v>10.325222999999999</c:v>
                </c:pt>
                <c:pt idx="22">
                  <c:v>10.299880999999999</c:v>
                </c:pt>
                <c:pt idx="23">
                  <c:v>10.048220000000001</c:v>
                </c:pt>
                <c:pt idx="24">
                  <c:v>9.3421330000000005</c:v>
                </c:pt>
                <c:pt idx="25">
                  <c:v>8.2750260000000004</c:v>
                </c:pt>
                <c:pt idx="26">
                  <c:v>7.242794</c:v>
                </c:pt>
                <c:pt idx="27">
                  <c:v>5.9092060000000002</c:v>
                </c:pt>
                <c:pt idx="28">
                  <c:v>4.7339500000000001</c:v>
                </c:pt>
                <c:pt idx="29">
                  <c:v>3.8045309999999999</c:v>
                </c:pt>
                <c:pt idx="30">
                  <c:v>2.0802939999999999</c:v>
                </c:pt>
                <c:pt idx="31">
                  <c:v>0.67470600000000003</c:v>
                </c:pt>
                <c:pt idx="32">
                  <c:v>6.4674999999999996E-2</c:v>
                </c:pt>
                <c:pt idx="33">
                  <c:v>-0.47648200000000002</c:v>
                </c:pt>
                <c:pt idx="34">
                  <c:v>-0.85834900000000003</c:v>
                </c:pt>
                <c:pt idx="35">
                  <c:v>-0.92118999999999995</c:v>
                </c:pt>
                <c:pt idx="36">
                  <c:v>-1.0439579999999999</c:v>
                </c:pt>
                <c:pt idx="37">
                  <c:v>-1.000631</c:v>
                </c:pt>
                <c:pt idx="38">
                  <c:v>-1.183154</c:v>
                </c:pt>
                <c:pt idx="39">
                  <c:v>-1.2365440000000001</c:v>
                </c:pt>
                <c:pt idx="40">
                  <c:v>-1.2275929999999999</c:v>
                </c:pt>
                <c:pt idx="41">
                  <c:v>-1.1803589999999999</c:v>
                </c:pt>
                <c:pt idx="42">
                  <c:v>-1.1738580000000001</c:v>
                </c:pt>
                <c:pt idx="43">
                  <c:v>-1.2556430000000001</c:v>
                </c:pt>
                <c:pt idx="44">
                  <c:v>-1.183505</c:v>
                </c:pt>
                <c:pt idx="45">
                  <c:v>-1.265522</c:v>
                </c:pt>
                <c:pt idx="46">
                  <c:v>-1.2805359999999999</c:v>
                </c:pt>
                <c:pt idx="47">
                  <c:v>-1.264856</c:v>
                </c:pt>
                <c:pt idx="48">
                  <c:v>-1.2041390000000001</c:v>
                </c:pt>
                <c:pt idx="49">
                  <c:v>-1.1951750000000001</c:v>
                </c:pt>
                <c:pt idx="50">
                  <c:v>-1.1527069999999999</c:v>
                </c:pt>
                <c:pt idx="51">
                  <c:v>-1.256392</c:v>
                </c:pt>
                <c:pt idx="52">
                  <c:v>-1.2410749999999999</c:v>
                </c:pt>
                <c:pt idx="53">
                  <c:v>-1.3868769999999999</c:v>
                </c:pt>
                <c:pt idx="54">
                  <c:v>-1.253369</c:v>
                </c:pt>
                <c:pt idx="55">
                  <c:v>-1.093953</c:v>
                </c:pt>
                <c:pt idx="56">
                  <c:v>-1.2522759999999999</c:v>
                </c:pt>
                <c:pt idx="57">
                  <c:v>-1.166204</c:v>
                </c:pt>
                <c:pt idx="58">
                  <c:v>-0.98696600000000001</c:v>
                </c:pt>
                <c:pt idx="59">
                  <c:v>-1.18668</c:v>
                </c:pt>
                <c:pt idx="60">
                  <c:v>-1.0651390000000001</c:v>
                </c:pt>
                <c:pt idx="61">
                  <c:v>-1.175637</c:v>
                </c:pt>
                <c:pt idx="62">
                  <c:v>-1.147098</c:v>
                </c:pt>
                <c:pt idx="63">
                  <c:v>-0.915798</c:v>
                </c:pt>
                <c:pt idx="64">
                  <c:v>-1.046119</c:v>
                </c:pt>
                <c:pt idx="65">
                  <c:v>-0.73881699999999995</c:v>
                </c:pt>
                <c:pt idx="66">
                  <c:v>-0.46865299999999999</c:v>
                </c:pt>
                <c:pt idx="67">
                  <c:v>0.26889299999999999</c:v>
                </c:pt>
                <c:pt idx="68">
                  <c:v>1.5493189999999999</c:v>
                </c:pt>
                <c:pt idx="69">
                  <c:v>3.1931929999999999</c:v>
                </c:pt>
                <c:pt idx="70">
                  <c:v>4.7918399999999997</c:v>
                </c:pt>
                <c:pt idx="71">
                  <c:v>5.8506640000000001</c:v>
                </c:pt>
                <c:pt idx="72">
                  <c:v>7.1055510000000002</c:v>
                </c:pt>
                <c:pt idx="73">
                  <c:v>8.3834090000000003</c:v>
                </c:pt>
                <c:pt idx="74">
                  <c:v>9.279128</c:v>
                </c:pt>
                <c:pt idx="75">
                  <c:v>10.070266999999999</c:v>
                </c:pt>
                <c:pt idx="76">
                  <c:v>10.064064</c:v>
                </c:pt>
                <c:pt idx="77">
                  <c:v>10.419128000000001</c:v>
                </c:pt>
                <c:pt idx="78">
                  <c:v>9.8574260000000002</c:v>
                </c:pt>
                <c:pt idx="79">
                  <c:v>9.0770549999999997</c:v>
                </c:pt>
                <c:pt idx="80">
                  <c:v>7.9825699999999999</c:v>
                </c:pt>
                <c:pt idx="81">
                  <c:v>7.3398820000000002</c:v>
                </c:pt>
                <c:pt idx="82">
                  <c:v>5.8769989999999996</c:v>
                </c:pt>
                <c:pt idx="83">
                  <c:v>4.6896560000000003</c:v>
                </c:pt>
                <c:pt idx="84">
                  <c:v>2.7724920000000002</c:v>
                </c:pt>
                <c:pt idx="85">
                  <c:v>1.6526620000000001</c:v>
                </c:pt>
                <c:pt idx="86">
                  <c:v>0.29696600000000001</c:v>
                </c:pt>
                <c:pt idx="87">
                  <c:v>-0.19131899999999999</c:v>
                </c:pt>
                <c:pt idx="88">
                  <c:v>-0.50981200000000004</c:v>
                </c:pt>
                <c:pt idx="89">
                  <c:v>-1.1113379999999999</c:v>
                </c:pt>
                <c:pt idx="90">
                  <c:v>-1.1107469999999999</c:v>
                </c:pt>
                <c:pt idx="91">
                  <c:v>-1.2156739999999999</c:v>
                </c:pt>
                <c:pt idx="92">
                  <c:v>-1.2219009999999999</c:v>
                </c:pt>
                <c:pt idx="93">
                  <c:v>-1.228178</c:v>
                </c:pt>
                <c:pt idx="94">
                  <c:v>-1.2123489999999999</c:v>
                </c:pt>
                <c:pt idx="95">
                  <c:v>-1.2893399999999999</c:v>
                </c:pt>
                <c:pt idx="96">
                  <c:v>-1.2566550000000001</c:v>
                </c:pt>
                <c:pt idx="97">
                  <c:v>-1.3770849999999999</c:v>
                </c:pt>
                <c:pt idx="98">
                  <c:v>-1.3357540000000001</c:v>
                </c:pt>
                <c:pt idx="99">
                  <c:v>-1.2126209999999999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80-0B4E-83A2-8619288DA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409519"/>
        <c:axId val="480411231"/>
      </c:scatterChart>
      <c:valAx>
        <c:axId val="480409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11231"/>
        <c:crosses val="autoZero"/>
        <c:crossBetween val="midCat"/>
      </c:valAx>
      <c:valAx>
        <c:axId val="48041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409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'5D_3'!$D$1:$D$100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'5D_3'!$E$1:$E$100</c:f>
              <c:numCache>
                <c:formatCode>General</c:formatCode>
                <c:ptCount val="100"/>
                <c:pt idx="0">
                  <c:v>-1.33741</c:v>
                </c:pt>
                <c:pt idx="1">
                  <c:v>-1.2028669999999999</c:v>
                </c:pt>
                <c:pt idx="2">
                  <c:v>-1.34527</c:v>
                </c:pt>
                <c:pt idx="3">
                  <c:v>-1.2914129999999999</c:v>
                </c:pt>
                <c:pt idx="4">
                  <c:v>-1.158361</c:v>
                </c:pt>
                <c:pt idx="5">
                  <c:v>-1.1295200000000001</c:v>
                </c:pt>
                <c:pt idx="6">
                  <c:v>-1.2080949999999999</c:v>
                </c:pt>
                <c:pt idx="7">
                  <c:v>-1.2436400000000001</c:v>
                </c:pt>
                <c:pt idx="8">
                  <c:v>-1.078824</c:v>
                </c:pt>
                <c:pt idx="9">
                  <c:v>-1.0219860000000001</c:v>
                </c:pt>
                <c:pt idx="10">
                  <c:v>-0.68671099999999996</c:v>
                </c:pt>
                <c:pt idx="11">
                  <c:v>-0.49530099999999999</c:v>
                </c:pt>
                <c:pt idx="12">
                  <c:v>0.54003699999999999</c:v>
                </c:pt>
                <c:pt idx="13">
                  <c:v>1.7908809999999999</c:v>
                </c:pt>
                <c:pt idx="14">
                  <c:v>3.3402340000000001</c:v>
                </c:pt>
                <c:pt idx="15">
                  <c:v>4.819636</c:v>
                </c:pt>
                <c:pt idx="16">
                  <c:v>6.2169160000000003</c:v>
                </c:pt>
                <c:pt idx="17">
                  <c:v>7.2925219999999999</c:v>
                </c:pt>
                <c:pt idx="18">
                  <c:v>8.2058509999999991</c:v>
                </c:pt>
                <c:pt idx="19">
                  <c:v>9.213222</c:v>
                </c:pt>
                <c:pt idx="20">
                  <c:v>9.9716930000000001</c:v>
                </c:pt>
                <c:pt idx="21">
                  <c:v>10.206704</c:v>
                </c:pt>
                <c:pt idx="22">
                  <c:v>10.431653000000001</c:v>
                </c:pt>
                <c:pt idx="23">
                  <c:v>9.9036989999999996</c:v>
                </c:pt>
                <c:pt idx="24">
                  <c:v>9.2322710000000008</c:v>
                </c:pt>
                <c:pt idx="25">
                  <c:v>8.3144760000000009</c:v>
                </c:pt>
                <c:pt idx="26">
                  <c:v>7.2707439999999997</c:v>
                </c:pt>
                <c:pt idx="27">
                  <c:v>6.1782659999999998</c:v>
                </c:pt>
                <c:pt idx="28">
                  <c:v>4.6798080000000004</c:v>
                </c:pt>
                <c:pt idx="29">
                  <c:v>3.722048</c:v>
                </c:pt>
                <c:pt idx="30">
                  <c:v>1.983336</c:v>
                </c:pt>
                <c:pt idx="31">
                  <c:v>0.67210000000000003</c:v>
                </c:pt>
                <c:pt idx="32">
                  <c:v>-0.14781</c:v>
                </c:pt>
                <c:pt idx="33">
                  <c:v>-0.76024000000000003</c:v>
                </c:pt>
                <c:pt idx="34">
                  <c:v>-0.70295300000000005</c:v>
                </c:pt>
                <c:pt idx="35">
                  <c:v>-0.86167400000000005</c:v>
                </c:pt>
                <c:pt idx="36">
                  <c:v>-0.80407700000000004</c:v>
                </c:pt>
                <c:pt idx="37">
                  <c:v>-1.2290760000000001</c:v>
                </c:pt>
                <c:pt idx="38">
                  <c:v>-1.267056</c:v>
                </c:pt>
                <c:pt idx="39">
                  <c:v>-1.202639</c:v>
                </c:pt>
                <c:pt idx="40">
                  <c:v>-1.234043</c:v>
                </c:pt>
                <c:pt idx="41">
                  <c:v>-1.3376170000000001</c:v>
                </c:pt>
                <c:pt idx="42">
                  <c:v>-1.2519169999999999</c:v>
                </c:pt>
                <c:pt idx="43">
                  <c:v>-1.165478</c:v>
                </c:pt>
                <c:pt idx="44">
                  <c:v>-1.037129</c:v>
                </c:pt>
                <c:pt idx="45">
                  <c:v>-1.2537130000000001</c:v>
                </c:pt>
                <c:pt idx="46">
                  <c:v>-1.3126469999999999</c:v>
                </c:pt>
                <c:pt idx="47">
                  <c:v>-1.2288520000000001</c:v>
                </c:pt>
                <c:pt idx="48">
                  <c:v>-1.1485879999999999</c:v>
                </c:pt>
                <c:pt idx="49">
                  <c:v>-1.357216</c:v>
                </c:pt>
                <c:pt idx="50">
                  <c:v>-1.3816379999999999</c:v>
                </c:pt>
                <c:pt idx="51">
                  <c:v>-1.285012</c:v>
                </c:pt>
                <c:pt idx="52">
                  <c:v>-1.2687470000000001</c:v>
                </c:pt>
                <c:pt idx="53">
                  <c:v>-1.3314589999999999</c:v>
                </c:pt>
                <c:pt idx="54">
                  <c:v>-1.3352930000000001</c:v>
                </c:pt>
                <c:pt idx="55">
                  <c:v>-1.2836460000000001</c:v>
                </c:pt>
                <c:pt idx="56">
                  <c:v>-1.22285</c:v>
                </c:pt>
                <c:pt idx="57">
                  <c:v>-1.270248</c:v>
                </c:pt>
                <c:pt idx="58">
                  <c:v>-1.2812429999999999</c:v>
                </c:pt>
                <c:pt idx="59">
                  <c:v>-1.1698930000000001</c:v>
                </c:pt>
                <c:pt idx="60">
                  <c:v>-1.157206</c:v>
                </c:pt>
                <c:pt idx="61">
                  <c:v>-1.1732229999999999</c:v>
                </c:pt>
                <c:pt idx="62">
                  <c:v>-1.0303990000000001</c:v>
                </c:pt>
                <c:pt idx="63">
                  <c:v>-0.99058599999999997</c:v>
                </c:pt>
                <c:pt idx="64">
                  <c:v>-0.78760699999999995</c:v>
                </c:pt>
                <c:pt idx="65">
                  <c:v>-0.606518</c:v>
                </c:pt>
                <c:pt idx="66">
                  <c:v>0.13228500000000001</c:v>
                </c:pt>
                <c:pt idx="67">
                  <c:v>0.60343400000000003</c:v>
                </c:pt>
                <c:pt idx="68">
                  <c:v>1.9610780000000001</c:v>
                </c:pt>
                <c:pt idx="69">
                  <c:v>2.8717809999999999</c:v>
                </c:pt>
                <c:pt idx="70">
                  <c:v>4.5857549999999998</c:v>
                </c:pt>
                <c:pt idx="71">
                  <c:v>5.9829369999999997</c:v>
                </c:pt>
                <c:pt idx="72">
                  <c:v>7.1849369999999997</c:v>
                </c:pt>
                <c:pt idx="73">
                  <c:v>8.3576350000000001</c:v>
                </c:pt>
                <c:pt idx="74">
                  <c:v>9.1835009999999997</c:v>
                </c:pt>
                <c:pt idx="75">
                  <c:v>10.150767999999999</c:v>
                </c:pt>
                <c:pt idx="76">
                  <c:v>10.240167</c:v>
                </c:pt>
                <c:pt idx="77">
                  <c:v>10.377765999999999</c:v>
                </c:pt>
                <c:pt idx="78">
                  <c:v>9.7528039999999994</c:v>
                </c:pt>
                <c:pt idx="79">
                  <c:v>9.2198770000000003</c:v>
                </c:pt>
                <c:pt idx="80">
                  <c:v>8.4313789999999997</c:v>
                </c:pt>
                <c:pt idx="81">
                  <c:v>7.1880490000000004</c:v>
                </c:pt>
                <c:pt idx="82">
                  <c:v>5.8275589999999999</c:v>
                </c:pt>
                <c:pt idx="83">
                  <c:v>4.5962589999999999</c:v>
                </c:pt>
                <c:pt idx="84">
                  <c:v>2.990154</c:v>
                </c:pt>
                <c:pt idx="85">
                  <c:v>1.3736809999999999</c:v>
                </c:pt>
                <c:pt idx="86">
                  <c:v>0.85459200000000002</c:v>
                </c:pt>
                <c:pt idx="87">
                  <c:v>-0.38651999999999997</c:v>
                </c:pt>
                <c:pt idx="88">
                  <c:v>-0.89547500000000002</c:v>
                </c:pt>
                <c:pt idx="89">
                  <c:v>-0.96384599999999998</c:v>
                </c:pt>
                <c:pt idx="90">
                  <c:v>-1.161203</c:v>
                </c:pt>
                <c:pt idx="91">
                  <c:v>-1.2214579999999999</c:v>
                </c:pt>
                <c:pt idx="92">
                  <c:v>-1.2414890000000001</c:v>
                </c:pt>
                <c:pt idx="93">
                  <c:v>-1.2687630000000001</c:v>
                </c:pt>
                <c:pt idx="94">
                  <c:v>-1.3399920000000001</c:v>
                </c:pt>
                <c:pt idx="95">
                  <c:v>-1.2859700000000001</c:v>
                </c:pt>
                <c:pt idx="96">
                  <c:v>-1.3250839999999999</c:v>
                </c:pt>
                <c:pt idx="97">
                  <c:v>-1.285911</c:v>
                </c:pt>
                <c:pt idx="98">
                  <c:v>-1.3687320000000001</c:v>
                </c:pt>
                <c:pt idx="99">
                  <c:v>-1.3527610000000001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BD-6E45-B1F1-8D80E5899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479104"/>
        <c:axId val="1543480816"/>
      </c:scatterChart>
      <c:valAx>
        <c:axId val="1543479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80816"/>
        <c:crosses val="autoZero"/>
        <c:crossBetween val="midCat"/>
      </c:valAx>
      <c:valAx>
        <c:axId val="154348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479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7D</a:t>
            </a:r>
          </a:p>
        </c:rich>
      </c:tx>
      <c:layout>
        <c:manualLayout>
          <c:xMode val="edge"/>
          <c:yMode val="edge"/>
          <c:x val="0.50625528223585481"/>
          <c:y val="2.4737167594310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'7D_1!'!$L$10:$L$36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4.2126376008952873E-2</c:v>
                  </c:pt>
                  <c:pt idx="2">
                    <c:v>6.0220287721491655E-2</c:v>
                  </c:pt>
                  <c:pt idx="3">
                    <c:v>5.7612536185158852E-2</c:v>
                  </c:pt>
                  <c:pt idx="4">
                    <c:v>6.8916263118855334E-2</c:v>
                  </c:pt>
                  <c:pt idx="5">
                    <c:v>4.9011868559253061E-2</c:v>
                  </c:pt>
                  <c:pt idx="6">
                    <c:v>4.116477542403104E-2</c:v>
                  </c:pt>
                  <c:pt idx="7">
                    <c:v>1.7566837631893827E-2</c:v>
                  </c:pt>
                  <c:pt idx="8">
                    <c:v>2.7088833355753482E-2</c:v>
                  </c:pt>
                  <c:pt idx="9">
                    <c:v>4.8244826731924907E-2</c:v>
                  </c:pt>
                  <c:pt idx="10">
                    <c:v>2.4193639407758618E-2</c:v>
                  </c:pt>
                  <c:pt idx="11">
                    <c:v>1.3729845286294753E-2</c:v>
                  </c:pt>
                  <c:pt idx="12">
                    <c:v>5.7791808016782902E-2</c:v>
                  </c:pt>
                  <c:pt idx="13">
                    <c:v>1.2925037427904257E-2</c:v>
                  </c:pt>
                  <c:pt idx="14">
                    <c:v>7.7784023700266949E-2</c:v>
                  </c:pt>
                  <c:pt idx="15">
                    <c:v>1.4901254796188422E-2</c:v>
                  </c:pt>
                  <c:pt idx="16">
                    <c:v>1.7065342634978119E-2</c:v>
                  </c:pt>
                  <c:pt idx="17">
                    <c:v>8.4297089092300298E-2</c:v>
                  </c:pt>
                  <c:pt idx="18">
                    <c:v>6.8244262613424284E-2</c:v>
                  </c:pt>
                  <c:pt idx="19">
                    <c:v>8.28701068671268E-2</c:v>
                  </c:pt>
                  <c:pt idx="20">
                    <c:v>1.8275875107380119E-2</c:v>
                  </c:pt>
                  <c:pt idx="21">
                    <c:v>9.7132843269318678E-3</c:v>
                  </c:pt>
                  <c:pt idx="22">
                    <c:v>1.6729676513477437E-2</c:v>
                  </c:pt>
                  <c:pt idx="23">
                    <c:v>6.15013460301152E-2</c:v>
                  </c:pt>
                  <c:pt idx="24">
                    <c:v>3.2832280301074851E-2</c:v>
                  </c:pt>
                  <c:pt idx="25">
                    <c:v>3.2815050355626416E-2</c:v>
                  </c:pt>
                  <c:pt idx="26">
                    <c:v>0</c:v>
                  </c:pt>
                </c:numCache>
              </c:numRef>
            </c:plus>
            <c:minus>
              <c:numRef>
                <c:f>'7D_1!'!$L$10:$L$36</c:f>
                <c:numCache>
                  <c:formatCode>General</c:formatCode>
                  <c:ptCount val="27"/>
                  <c:pt idx="0">
                    <c:v>0</c:v>
                  </c:pt>
                  <c:pt idx="1">
                    <c:v>4.2126376008952873E-2</c:v>
                  </c:pt>
                  <c:pt idx="2">
                    <c:v>6.0220287721491655E-2</c:v>
                  </c:pt>
                  <c:pt idx="3">
                    <c:v>5.7612536185158852E-2</c:v>
                  </c:pt>
                  <c:pt idx="4">
                    <c:v>6.8916263118855334E-2</c:v>
                  </c:pt>
                  <c:pt idx="5">
                    <c:v>4.9011868559253061E-2</c:v>
                  </c:pt>
                  <c:pt idx="6">
                    <c:v>4.116477542403104E-2</c:v>
                  </c:pt>
                  <c:pt idx="7">
                    <c:v>1.7566837631893827E-2</c:v>
                  </c:pt>
                  <c:pt idx="8">
                    <c:v>2.7088833355753482E-2</c:v>
                  </c:pt>
                  <c:pt idx="9">
                    <c:v>4.8244826731924907E-2</c:v>
                  </c:pt>
                  <c:pt idx="10">
                    <c:v>2.4193639407758618E-2</c:v>
                  </c:pt>
                  <c:pt idx="11">
                    <c:v>1.3729845286294753E-2</c:v>
                  </c:pt>
                  <c:pt idx="12">
                    <c:v>5.7791808016782902E-2</c:v>
                  </c:pt>
                  <c:pt idx="13">
                    <c:v>1.2925037427904257E-2</c:v>
                  </c:pt>
                  <c:pt idx="14">
                    <c:v>7.7784023700266949E-2</c:v>
                  </c:pt>
                  <c:pt idx="15">
                    <c:v>1.4901254796188422E-2</c:v>
                  </c:pt>
                  <c:pt idx="16">
                    <c:v>1.7065342634978119E-2</c:v>
                  </c:pt>
                  <c:pt idx="17">
                    <c:v>8.4297089092300298E-2</c:v>
                  </c:pt>
                  <c:pt idx="18">
                    <c:v>6.8244262613424284E-2</c:v>
                  </c:pt>
                  <c:pt idx="19">
                    <c:v>8.28701068671268E-2</c:v>
                  </c:pt>
                  <c:pt idx="20">
                    <c:v>1.8275875107380119E-2</c:v>
                  </c:pt>
                  <c:pt idx="21">
                    <c:v>9.7132843269318678E-3</c:v>
                  </c:pt>
                  <c:pt idx="22">
                    <c:v>1.6729676513477437E-2</c:v>
                  </c:pt>
                  <c:pt idx="23">
                    <c:v>6.15013460301152E-2</c:v>
                  </c:pt>
                  <c:pt idx="24">
                    <c:v>3.2832280301074851E-2</c:v>
                  </c:pt>
                  <c:pt idx="25">
                    <c:v>3.2815050355626416E-2</c:v>
                  </c:pt>
                  <c:pt idx="2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'7D_1!'!$J$10:$J$36</c:f>
              <c:numCache>
                <c:formatCode>General</c:formatCode>
                <c:ptCount val="27"/>
                <c:pt idx="0">
                  <c:v>-2</c:v>
                </c:pt>
                <c:pt idx="1">
                  <c:v>-1.8461538461538463</c:v>
                </c:pt>
                <c:pt idx="2">
                  <c:v>-1.6923076923076923</c:v>
                </c:pt>
                <c:pt idx="3">
                  <c:v>-1.5384615384615385</c:v>
                </c:pt>
                <c:pt idx="4">
                  <c:v>-1.3846153846153846</c:v>
                </c:pt>
                <c:pt idx="5">
                  <c:v>-1.2307692307692308</c:v>
                </c:pt>
                <c:pt idx="6">
                  <c:v>-1.0769230769230769</c:v>
                </c:pt>
                <c:pt idx="7">
                  <c:v>-0.92307692307692313</c:v>
                </c:pt>
                <c:pt idx="8">
                  <c:v>-0.76923076923076927</c:v>
                </c:pt>
                <c:pt idx="9">
                  <c:v>-0.61538461538461542</c:v>
                </c:pt>
                <c:pt idx="10">
                  <c:v>-0.46153846153846156</c:v>
                </c:pt>
                <c:pt idx="11">
                  <c:v>-0.30769230769230771</c:v>
                </c:pt>
                <c:pt idx="12">
                  <c:v>-0.15384615384615385</c:v>
                </c:pt>
                <c:pt idx="13">
                  <c:v>0</c:v>
                </c:pt>
                <c:pt idx="14">
                  <c:v>0.15384615384615385</c:v>
                </c:pt>
                <c:pt idx="15">
                  <c:v>0.30769230769230771</c:v>
                </c:pt>
                <c:pt idx="16">
                  <c:v>0.46153846153846156</c:v>
                </c:pt>
                <c:pt idx="17">
                  <c:v>0.61538461538461542</c:v>
                </c:pt>
                <c:pt idx="18">
                  <c:v>0.76923076923076927</c:v>
                </c:pt>
                <c:pt idx="19">
                  <c:v>0.92307692307692313</c:v>
                </c:pt>
                <c:pt idx="20">
                  <c:v>1.0769230769230769</c:v>
                </c:pt>
                <c:pt idx="21">
                  <c:v>1.2307692307692308</c:v>
                </c:pt>
                <c:pt idx="22">
                  <c:v>1.3846153846153846</c:v>
                </c:pt>
                <c:pt idx="23">
                  <c:v>1.5384615384615385</c:v>
                </c:pt>
                <c:pt idx="24">
                  <c:v>1.6923076923076923</c:v>
                </c:pt>
                <c:pt idx="25">
                  <c:v>1.8461538461538463</c:v>
                </c:pt>
                <c:pt idx="26">
                  <c:v>2</c:v>
                </c:pt>
              </c:numCache>
            </c:numRef>
          </c:xVal>
          <c:yVal>
            <c:numRef>
              <c:f>'7D_1!'!$I$10:$I$36</c:f>
              <c:numCache>
                <c:formatCode>General</c:formatCode>
                <c:ptCount val="27"/>
                <c:pt idx="0">
                  <c:v>0</c:v>
                </c:pt>
                <c:pt idx="1">
                  <c:v>5.6415869778899931E-2</c:v>
                </c:pt>
                <c:pt idx="2">
                  <c:v>0.14231982627343168</c:v>
                </c:pt>
                <c:pt idx="3">
                  <c:v>0.24592607959676896</c:v>
                </c:pt>
                <c:pt idx="4">
                  <c:v>0.3530422719733104</c:v>
                </c:pt>
                <c:pt idx="5">
                  <c:v>0.45420380701717672</c:v>
                </c:pt>
                <c:pt idx="6">
                  <c:v>0.53258605310390028</c:v>
                </c:pt>
                <c:pt idx="7">
                  <c:v>0.63888737375700611</c:v>
                </c:pt>
                <c:pt idx="8">
                  <c:v>0.69415388568431335</c:v>
                </c:pt>
                <c:pt idx="9">
                  <c:v>0.8330141932857581</c:v>
                </c:pt>
                <c:pt idx="10">
                  <c:v>0.82958437005301566</c:v>
                </c:pt>
                <c:pt idx="11">
                  <c:v>0.90921877382788341</c:v>
                </c:pt>
                <c:pt idx="12">
                  <c:v>0.96987676083386032</c:v>
                </c:pt>
                <c:pt idx="13">
                  <c:v>1</c:v>
                </c:pt>
                <c:pt idx="14">
                  <c:v>0.95168314883838767</c:v>
                </c:pt>
                <c:pt idx="15">
                  <c:v>0.92937465632426774</c:v>
                </c:pt>
                <c:pt idx="16">
                  <c:v>0.89658346753850271</c:v>
                </c:pt>
                <c:pt idx="17">
                  <c:v>0.75108117691686893</c:v>
                </c:pt>
                <c:pt idx="18">
                  <c:v>0.64705939366243648</c:v>
                </c:pt>
                <c:pt idx="19">
                  <c:v>0.51864022933952703</c:v>
                </c:pt>
                <c:pt idx="20">
                  <c:v>0.45749175204019527</c:v>
                </c:pt>
                <c:pt idx="21">
                  <c:v>0.37375494395552944</c:v>
                </c:pt>
                <c:pt idx="22">
                  <c:v>0.27490645678865067</c:v>
                </c:pt>
                <c:pt idx="23">
                  <c:v>0.18749153860422568</c:v>
                </c:pt>
                <c:pt idx="24">
                  <c:v>0.11435899249561193</c:v>
                </c:pt>
                <c:pt idx="25">
                  <c:v>4.6345094617608835E-2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4E-1C45-8700-288255B8F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5027088"/>
        <c:axId val="1192803935"/>
      </c:scatterChart>
      <c:valAx>
        <c:axId val="1585027088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803935"/>
        <c:crosses val="autoZero"/>
        <c:crossBetween val="midCat"/>
      </c:valAx>
      <c:valAx>
        <c:axId val="1192803935"/>
        <c:scaling>
          <c:orientation val="minMax"/>
          <c:max val="1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5027088"/>
        <c:crossesAt val="-2.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'7D_2'!$D$1:$D$100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'7D_2'!$E$1:$E$100</c:f>
              <c:numCache>
                <c:formatCode>General</c:formatCode>
                <c:ptCount val="100"/>
                <c:pt idx="0">
                  <c:v>-1.252939</c:v>
                </c:pt>
                <c:pt idx="1">
                  <c:v>-1.2960929999999999</c:v>
                </c:pt>
                <c:pt idx="2">
                  <c:v>-1.2390030000000001</c:v>
                </c:pt>
                <c:pt idx="3">
                  <c:v>-1.194053</c:v>
                </c:pt>
                <c:pt idx="4">
                  <c:v>-1.1866730000000001</c:v>
                </c:pt>
                <c:pt idx="5">
                  <c:v>-1.2413540000000001</c:v>
                </c:pt>
                <c:pt idx="6">
                  <c:v>-1.1978709999999999</c:v>
                </c:pt>
                <c:pt idx="7">
                  <c:v>-0.97011000000000003</c:v>
                </c:pt>
                <c:pt idx="8">
                  <c:v>-0.65664100000000003</c:v>
                </c:pt>
                <c:pt idx="9">
                  <c:v>-0.37345800000000001</c:v>
                </c:pt>
                <c:pt idx="10">
                  <c:v>0.31820199999999998</c:v>
                </c:pt>
                <c:pt idx="11">
                  <c:v>1.1355980000000001</c:v>
                </c:pt>
                <c:pt idx="12">
                  <c:v>2.2711549999999998</c:v>
                </c:pt>
                <c:pt idx="13">
                  <c:v>3.246947</c:v>
                </c:pt>
                <c:pt idx="14">
                  <c:v>4.2341889999999998</c:v>
                </c:pt>
                <c:pt idx="15">
                  <c:v>4.9165000000000001</c:v>
                </c:pt>
                <c:pt idx="16">
                  <c:v>5.7961070000000001</c:v>
                </c:pt>
                <c:pt idx="17">
                  <c:v>6.8217020000000002</c:v>
                </c:pt>
                <c:pt idx="18">
                  <c:v>7.2777250000000002</c:v>
                </c:pt>
                <c:pt idx="19">
                  <c:v>8.5607659999999992</c:v>
                </c:pt>
                <c:pt idx="20">
                  <c:v>8.5065469999999994</c:v>
                </c:pt>
                <c:pt idx="21">
                  <c:v>9.3966150000000006</c:v>
                </c:pt>
                <c:pt idx="22">
                  <c:v>9.1053069999999998</c:v>
                </c:pt>
                <c:pt idx="23">
                  <c:v>8.9239499999999996</c:v>
                </c:pt>
                <c:pt idx="24">
                  <c:v>8.6176180000000002</c:v>
                </c:pt>
                <c:pt idx="25">
                  <c:v>7.8869230000000003</c:v>
                </c:pt>
                <c:pt idx="26">
                  <c:v>7.2234360000000004</c:v>
                </c:pt>
                <c:pt idx="27">
                  <c:v>6.3210170000000003</c:v>
                </c:pt>
                <c:pt idx="28">
                  <c:v>5.2847850000000003</c:v>
                </c:pt>
                <c:pt idx="29">
                  <c:v>4.6803419999999996</c:v>
                </c:pt>
                <c:pt idx="30">
                  <c:v>3.6601659999999998</c:v>
                </c:pt>
                <c:pt idx="31">
                  <c:v>3.403953</c:v>
                </c:pt>
                <c:pt idx="32">
                  <c:v>2.1276920000000001</c:v>
                </c:pt>
                <c:pt idx="33">
                  <c:v>1.497471</c:v>
                </c:pt>
                <c:pt idx="34">
                  <c:v>0.73615699999999995</c:v>
                </c:pt>
                <c:pt idx="35">
                  <c:v>-0.39480300000000002</c:v>
                </c:pt>
                <c:pt idx="36">
                  <c:v>-0.59482500000000005</c:v>
                </c:pt>
                <c:pt idx="37">
                  <c:v>-0.63116099999999997</c:v>
                </c:pt>
                <c:pt idx="38">
                  <c:v>-0.85323099999999996</c:v>
                </c:pt>
                <c:pt idx="39">
                  <c:v>-1.0495620000000001</c:v>
                </c:pt>
                <c:pt idx="40">
                  <c:v>-1.081782</c:v>
                </c:pt>
                <c:pt idx="41">
                  <c:v>-1.099764</c:v>
                </c:pt>
                <c:pt idx="42">
                  <c:v>-1.081696</c:v>
                </c:pt>
                <c:pt idx="43">
                  <c:v>-1.1229640000000001</c:v>
                </c:pt>
                <c:pt idx="44">
                  <c:v>-1.117842</c:v>
                </c:pt>
                <c:pt idx="45">
                  <c:v>-1.1273850000000001</c:v>
                </c:pt>
                <c:pt idx="46">
                  <c:v>-1.158908</c:v>
                </c:pt>
                <c:pt idx="47">
                  <c:v>-1.127545</c:v>
                </c:pt>
                <c:pt idx="48">
                  <c:v>-1.272384</c:v>
                </c:pt>
                <c:pt idx="49">
                  <c:v>-1.150029</c:v>
                </c:pt>
                <c:pt idx="50">
                  <c:v>-1.260996</c:v>
                </c:pt>
                <c:pt idx="51">
                  <c:v>-1.1564030000000001</c:v>
                </c:pt>
                <c:pt idx="52">
                  <c:v>-1.077639</c:v>
                </c:pt>
                <c:pt idx="53">
                  <c:v>-1.1404799999999999</c:v>
                </c:pt>
                <c:pt idx="54">
                  <c:v>-1.25004</c:v>
                </c:pt>
                <c:pt idx="55">
                  <c:v>-1.337737</c:v>
                </c:pt>
                <c:pt idx="56">
                  <c:v>-1.1934260000000001</c:v>
                </c:pt>
                <c:pt idx="57">
                  <c:v>-0.88806499999999999</c:v>
                </c:pt>
                <c:pt idx="58">
                  <c:v>-0.73142200000000002</c:v>
                </c:pt>
                <c:pt idx="59">
                  <c:v>-1.179861</c:v>
                </c:pt>
                <c:pt idx="60">
                  <c:v>-0.79086599999999996</c:v>
                </c:pt>
                <c:pt idx="61">
                  <c:v>-0.89891699999999997</c:v>
                </c:pt>
                <c:pt idx="62">
                  <c:v>-0.34631400000000001</c:v>
                </c:pt>
                <c:pt idx="63">
                  <c:v>-0.24743599999999999</c:v>
                </c:pt>
                <c:pt idx="64">
                  <c:v>4.2959999999999998E-2</c:v>
                </c:pt>
                <c:pt idx="65">
                  <c:v>0.98392400000000002</c:v>
                </c:pt>
                <c:pt idx="66">
                  <c:v>1.639834</c:v>
                </c:pt>
                <c:pt idx="67">
                  <c:v>2.710439</c:v>
                </c:pt>
                <c:pt idx="68">
                  <c:v>3.9644180000000002</c:v>
                </c:pt>
                <c:pt idx="69">
                  <c:v>4.8155809999999999</c:v>
                </c:pt>
                <c:pt idx="70">
                  <c:v>6.0551599999999999</c:v>
                </c:pt>
                <c:pt idx="71">
                  <c:v>6.3995449999999998</c:v>
                </c:pt>
                <c:pt idx="72">
                  <c:v>7.5168090000000003</c:v>
                </c:pt>
                <c:pt idx="73">
                  <c:v>7.8682790000000002</c:v>
                </c:pt>
                <c:pt idx="74">
                  <c:v>8.5703709999999997</c:v>
                </c:pt>
                <c:pt idx="75">
                  <c:v>9.0576179999999997</c:v>
                </c:pt>
                <c:pt idx="76">
                  <c:v>9.3017339999999997</c:v>
                </c:pt>
                <c:pt idx="77">
                  <c:v>9.3632419999999996</c:v>
                </c:pt>
                <c:pt idx="78">
                  <c:v>9.1777580000000007</c:v>
                </c:pt>
                <c:pt idx="79">
                  <c:v>8.323912</c:v>
                </c:pt>
                <c:pt idx="80">
                  <c:v>7.6212489999999997</c:v>
                </c:pt>
                <c:pt idx="81">
                  <c:v>7.0013160000000001</c:v>
                </c:pt>
                <c:pt idx="82">
                  <c:v>6.0526150000000003</c:v>
                </c:pt>
                <c:pt idx="83">
                  <c:v>4.9098540000000002</c:v>
                </c:pt>
                <c:pt idx="84">
                  <c:v>3.5399790000000002</c:v>
                </c:pt>
                <c:pt idx="85">
                  <c:v>2.8667820000000002</c:v>
                </c:pt>
                <c:pt idx="86">
                  <c:v>1.4995959999999999</c:v>
                </c:pt>
                <c:pt idx="87">
                  <c:v>1.213992</c:v>
                </c:pt>
                <c:pt idx="88">
                  <c:v>9.6405000000000005E-2</c:v>
                </c:pt>
                <c:pt idx="89">
                  <c:v>-3.9719999999999998E-3</c:v>
                </c:pt>
                <c:pt idx="90">
                  <c:v>-0.22017200000000001</c:v>
                </c:pt>
                <c:pt idx="91">
                  <c:v>-0.71474800000000005</c:v>
                </c:pt>
                <c:pt idx="92">
                  <c:v>-0.99167499999999997</c:v>
                </c:pt>
                <c:pt idx="93">
                  <c:v>-1.108951</c:v>
                </c:pt>
                <c:pt idx="94">
                  <c:v>-1.1541189999999999</c:v>
                </c:pt>
                <c:pt idx="95">
                  <c:v>-1.1155569999999999</c:v>
                </c:pt>
                <c:pt idx="96">
                  <c:v>-1.2027300000000001</c:v>
                </c:pt>
                <c:pt idx="97">
                  <c:v>-1.3195680000000001</c:v>
                </c:pt>
                <c:pt idx="98">
                  <c:v>-1.3729199999999999</c:v>
                </c:pt>
                <c:pt idx="99">
                  <c:v>-1.279347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EB-7645-B139-86E4ED2B4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169455"/>
        <c:axId val="1037170655"/>
      </c:scatterChart>
      <c:valAx>
        <c:axId val="103716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70655"/>
        <c:crosses val="autoZero"/>
        <c:crossBetween val="midCat"/>
      </c:valAx>
      <c:valAx>
        <c:axId val="1037170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169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'7D_3'!$D$1:$D$100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'7D_3'!$E$1:$E$100</c:f>
              <c:numCache>
                <c:formatCode>General</c:formatCode>
                <c:ptCount val="100"/>
                <c:pt idx="0">
                  <c:v>-1.244413</c:v>
                </c:pt>
                <c:pt idx="1">
                  <c:v>-1.269668</c:v>
                </c:pt>
                <c:pt idx="2">
                  <c:v>-1.2619800000000001</c:v>
                </c:pt>
                <c:pt idx="3">
                  <c:v>-1.382144</c:v>
                </c:pt>
                <c:pt idx="4">
                  <c:v>-1.095016</c:v>
                </c:pt>
                <c:pt idx="5">
                  <c:v>-1.065158</c:v>
                </c:pt>
                <c:pt idx="6">
                  <c:v>-1.067407</c:v>
                </c:pt>
                <c:pt idx="7">
                  <c:v>-0.86832900000000002</c:v>
                </c:pt>
                <c:pt idx="8">
                  <c:v>-0.78675899999999999</c:v>
                </c:pt>
                <c:pt idx="9">
                  <c:v>-0.65199300000000004</c:v>
                </c:pt>
                <c:pt idx="10">
                  <c:v>0.35294399999999998</c:v>
                </c:pt>
                <c:pt idx="11">
                  <c:v>1.5832390000000001</c:v>
                </c:pt>
                <c:pt idx="12">
                  <c:v>2.0629970000000002</c:v>
                </c:pt>
                <c:pt idx="13">
                  <c:v>3.0189499999999998</c:v>
                </c:pt>
                <c:pt idx="14">
                  <c:v>4.1046699999999996</c:v>
                </c:pt>
                <c:pt idx="15">
                  <c:v>5.0498409999999998</c:v>
                </c:pt>
                <c:pt idx="16">
                  <c:v>5.5688360000000001</c:v>
                </c:pt>
                <c:pt idx="17">
                  <c:v>6.5573300000000003</c:v>
                </c:pt>
                <c:pt idx="18">
                  <c:v>7.6377119999999996</c:v>
                </c:pt>
                <c:pt idx="19">
                  <c:v>8.6166470000000004</c:v>
                </c:pt>
                <c:pt idx="20">
                  <c:v>9.0605480000000007</c:v>
                </c:pt>
                <c:pt idx="21">
                  <c:v>9.3636110000000006</c:v>
                </c:pt>
                <c:pt idx="22">
                  <c:v>9.294098</c:v>
                </c:pt>
                <c:pt idx="23">
                  <c:v>9.1979299999999995</c:v>
                </c:pt>
                <c:pt idx="24">
                  <c:v>8.6402900000000002</c:v>
                </c:pt>
                <c:pt idx="25">
                  <c:v>8.0571819999999992</c:v>
                </c:pt>
                <c:pt idx="26">
                  <c:v>7.3836409999999999</c:v>
                </c:pt>
                <c:pt idx="27">
                  <c:v>6.7175880000000001</c:v>
                </c:pt>
                <c:pt idx="28">
                  <c:v>5.7079829999999996</c:v>
                </c:pt>
                <c:pt idx="29">
                  <c:v>4.9861040000000001</c:v>
                </c:pt>
                <c:pt idx="30">
                  <c:v>3.9148200000000002</c:v>
                </c:pt>
                <c:pt idx="31">
                  <c:v>2.6437390000000001</c:v>
                </c:pt>
                <c:pt idx="32">
                  <c:v>2.0447259999999998</c:v>
                </c:pt>
                <c:pt idx="33">
                  <c:v>1.030097</c:v>
                </c:pt>
                <c:pt idx="34">
                  <c:v>0.29739500000000002</c:v>
                </c:pt>
                <c:pt idx="35">
                  <c:v>-0.28511300000000001</c:v>
                </c:pt>
                <c:pt idx="36">
                  <c:v>-0.84279700000000002</c:v>
                </c:pt>
                <c:pt idx="37">
                  <c:v>-0.695191</c:v>
                </c:pt>
                <c:pt idx="38">
                  <c:v>-0.84791499999999997</c:v>
                </c:pt>
                <c:pt idx="39">
                  <c:v>-1.1351450000000001</c:v>
                </c:pt>
                <c:pt idx="40">
                  <c:v>-1.2339599999999999</c:v>
                </c:pt>
                <c:pt idx="41">
                  <c:v>-0.86936400000000003</c:v>
                </c:pt>
                <c:pt idx="42">
                  <c:v>-1.042843</c:v>
                </c:pt>
                <c:pt idx="43">
                  <c:v>-1.0957619999999999</c:v>
                </c:pt>
                <c:pt idx="44">
                  <c:v>-1.198922</c:v>
                </c:pt>
                <c:pt idx="45">
                  <c:v>-1.1874450000000001</c:v>
                </c:pt>
                <c:pt idx="46">
                  <c:v>-1.164096</c:v>
                </c:pt>
                <c:pt idx="47">
                  <c:v>-1.297064</c:v>
                </c:pt>
                <c:pt idx="48">
                  <c:v>-1.290983</c:v>
                </c:pt>
                <c:pt idx="49">
                  <c:v>-1.17479</c:v>
                </c:pt>
                <c:pt idx="50">
                  <c:v>-1.259495</c:v>
                </c:pt>
                <c:pt idx="51">
                  <c:v>-1.126854</c:v>
                </c:pt>
                <c:pt idx="52">
                  <c:v>-1.2296130000000001</c:v>
                </c:pt>
                <c:pt idx="53">
                  <c:v>-1.3643730000000001</c:v>
                </c:pt>
                <c:pt idx="54">
                  <c:v>-1.1874849999999999</c:v>
                </c:pt>
                <c:pt idx="55">
                  <c:v>-1.181365</c:v>
                </c:pt>
                <c:pt idx="56">
                  <c:v>-1.1985779999999999</c:v>
                </c:pt>
                <c:pt idx="57">
                  <c:v>-0.94719299999999995</c:v>
                </c:pt>
                <c:pt idx="58">
                  <c:v>-1.0376270000000001</c:v>
                </c:pt>
                <c:pt idx="59">
                  <c:v>-0.82580200000000004</c:v>
                </c:pt>
                <c:pt idx="60">
                  <c:v>-0.96699999999999997</c:v>
                </c:pt>
                <c:pt idx="61">
                  <c:v>-0.812199</c:v>
                </c:pt>
                <c:pt idx="62">
                  <c:v>-0.58191199999999998</c:v>
                </c:pt>
                <c:pt idx="63">
                  <c:v>-2.2329000000000002E-2</c:v>
                </c:pt>
                <c:pt idx="64">
                  <c:v>3.6831999999999997E-2</c:v>
                </c:pt>
                <c:pt idx="65">
                  <c:v>0.73519100000000004</c:v>
                </c:pt>
                <c:pt idx="66">
                  <c:v>1.153937</c:v>
                </c:pt>
                <c:pt idx="67">
                  <c:v>2.519517</c:v>
                </c:pt>
                <c:pt idx="68">
                  <c:v>3.212933</c:v>
                </c:pt>
                <c:pt idx="69">
                  <c:v>4.6545969999999999</c:v>
                </c:pt>
                <c:pt idx="70">
                  <c:v>5.8958919999999999</c:v>
                </c:pt>
                <c:pt idx="71">
                  <c:v>6.3974190000000002</c:v>
                </c:pt>
                <c:pt idx="72">
                  <c:v>7.2057349999999998</c:v>
                </c:pt>
                <c:pt idx="73">
                  <c:v>7.8351309999999996</c:v>
                </c:pt>
                <c:pt idx="74">
                  <c:v>8.4497230000000005</c:v>
                </c:pt>
                <c:pt idx="75">
                  <c:v>8.873189</c:v>
                </c:pt>
                <c:pt idx="76">
                  <c:v>9.1604670000000006</c:v>
                </c:pt>
                <c:pt idx="77">
                  <c:v>9.0414110000000001</c:v>
                </c:pt>
                <c:pt idx="78">
                  <c:v>9.1925489999999996</c:v>
                </c:pt>
                <c:pt idx="79">
                  <c:v>8.3423639999999999</c:v>
                </c:pt>
                <c:pt idx="80">
                  <c:v>8.0936070000000004</c:v>
                </c:pt>
                <c:pt idx="81">
                  <c:v>7.2249879999999997</c:v>
                </c:pt>
                <c:pt idx="82">
                  <c:v>6.3234009999999996</c:v>
                </c:pt>
                <c:pt idx="83">
                  <c:v>5.4668929999999998</c:v>
                </c:pt>
                <c:pt idx="84">
                  <c:v>4.7145570000000001</c:v>
                </c:pt>
                <c:pt idx="85">
                  <c:v>3.2325219999999999</c:v>
                </c:pt>
                <c:pt idx="86">
                  <c:v>2.1998890000000002</c:v>
                </c:pt>
                <c:pt idx="87">
                  <c:v>1.3116319999999999</c:v>
                </c:pt>
                <c:pt idx="88">
                  <c:v>0.32113000000000003</c:v>
                </c:pt>
                <c:pt idx="89">
                  <c:v>-0.29845899999999997</c:v>
                </c:pt>
                <c:pt idx="90">
                  <c:v>-0.47406999999999999</c:v>
                </c:pt>
                <c:pt idx="91">
                  <c:v>-0.80120899999999995</c:v>
                </c:pt>
                <c:pt idx="92">
                  <c:v>-0.97480199999999995</c:v>
                </c:pt>
                <c:pt idx="93">
                  <c:v>-1.1424890000000001</c:v>
                </c:pt>
                <c:pt idx="94">
                  <c:v>-1.1463049999999999</c:v>
                </c:pt>
                <c:pt idx="95">
                  <c:v>-1.0550489999999999</c:v>
                </c:pt>
                <c:pt idx="96">
                  <c:v>-1.2092149999999999</c:v>
                </c:pt>
                <c:pt idx="97">
                  <c:v>-1.2395080000000001</c:v>
                </c:pt>
                <c:pt idx="98">
                  <c:v>-1.220289</c:v>
                </c:pt>
                <c:pt idx="99">
                  <c:v>-1.2490030000000001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13-8744-AC0E-E95EA7B9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7326079"/>
        <c:axId val="1037327807"/>
      </c:scatterChart>
      <c:valAx>
        <c:axId val="1037326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327807"/>
        <c:crosses val="autoZero"/>
        <c:crossBetween val="midCat"/>
      </c:valAx>
      <c:valAx>
        <c:axId val="103732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326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'9D_1!'!$K$8:$K$40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4.6608680687961257E-2</c:v>
                  </c:pt>
                  <c:pt idx="2">
                    <c:v>4.0514994822525824E-2</c:v>
                  </c:pt>
                  <c:pt idx="3">
                    <c:v>5.7701383209744168E-2</c:v>
                  </c:pt>
                  <c:pt idx="4">
                    <c:v>2.1287725189236124E-2</c:v>
                  </c:pt>
                  <c:pt idx="5">
                    <c:v>1.9431099440969622E-2</c:v>
                  </c:pt>
                  <c:pt idx="6">
                    <c:v>8.680403226968636E-2</c:v>
                  </c:pt>
                  <c:pt idx="7">
                    <c:v>6.2177539697238285E-2</c:v>
                  </c:pt>
                  <c:pt idx="8">
                    <c:v>5.1822712440506243E-2</c:v>
                  </c:pt>
                  <c:pt idx="9">
                    <c:v>4.2229348425152503E-2</c:v>
                  </c:pt>
                  <c:pt idx="10">
                    <c:v>4.9715413101513957E-2</c:v>
                  </c:pt>
                  <c:pt idx="11">
                    <c:v>4.7279184140135481E-2</c:v>
                  </c:pt>
                  <c:pt idx="12">
                    <c:v>3.8838467469092842E-2</c:v>
                  </c:pt>
                  <c:pt idx="13">
                    <c:v>4.2891579218048231E-2</c:v>
                  </c:pt>
                  <c:pt idx="14">
                    <c:v>2.0463918527420678E-2</c:v>
                  </c:pt>
                  <c:pt idx="15">
                    <c:v>4.5379755341828651E-3</c:v>
                  </c:pt>
                  <c:pt idx="16">
                    <c:v>3.4024812559556798E-2</c:v>
                  </c:pt>
                  <c:pt idx="17">
                    <c:v>1.1400252576622078E-2</c:v>
                  </c:pt>
                  <c:pt idx="18">
                    <c:v>2.1881422135519218E-2</c:v>
                  </c:pt>
                  <c:pt idx="19">
                    <c:v>2.0951803052421367E-2</c:v>
                  </c:pt>
                  <c:pt idx="20">
                    <c:v>4.3322128434737345E-2</c:v>
                  </c:pt>
                  <c:pt idx="21">
                    <c:v>3.4878044074306239E-2</c:v>
                  </c:pt>
                  <c:pt idx="22">
                    <c:v>7.3065411649143777E-2</c:v>
                  </c:pt>
                  <c:pt idx="23">
                    <c:v>8.0251257991788408E-2</c:v>
                  </c:pt>
                  <c:pt idx="24">
                    <c:v>2.1605458127295103E-2</c:v>
                  </c:pt>
                  <c:pt idx="25">
                    <c:v>4.1220491670394654E-2</c:v>
                  </c:pt>
                  <c:pt idx="26">
                    <c:v>4.3382442905830439E-2</c:v>
                  </c:pt>
                  <c:pt idx="27">
                    <c:v>2.4789319490728722E-2</c:v>
                  </c:pt>
                  <c:pt idx="28">
                    <c:v>3.2853403493212058E-2</c:v>
                  </c:pt>
                  <c:pt idx="29">
                    <c:v>2.5899431688368023E-2</c:v>
                  </c:pt>
                  <c:pt idx="30">
                    <c:v>2.4651543782179541E-2</c:v>
                  </c:pt>
                  <c:pt idx="31">
                    <c:v>4.0184503156180079E-2</c:v>
                  </c:pt>
                </c:numCache>
              </c:numRef>
            </c:plus>
            <c:minus>
              <c:numRef>
                <c:f>'9D_1!'!$K$8:$K$40</c:f>
                <c:numCache>
                  <c:formatCode>General</c:formatCode>
                  <c:ptCount val="33"/>
                  <c:pt idx="0">
                    <c:v>0</c:v>
                  </c:pt>
                  <c:pt idx="1">
                    <c:v>4.6608680687961257E-2</c:v>
                  </c:pt>
                  <c:pt idx="2">
                    <c:v>4.0514994822525824E-2</c:v>
                  </c:pt>
                  <c:pt idx="3">
                    <c:v>5.7701383209744168E-2</c:v>
                  </c:pt>
                  <c:pt idx="4">
                    <c:v>2.1287725189236124E-2</c:v>
                  </c:pt>
                  <c:pt idx="5">
                    <c:v>1.9431099440969622E-2</c:v>
                  </c:pt>
                  <c:pt idx="6">
                    <c:v>8.680403226968636E-2</c:v>
                  </c:pt>
                  <c:pt idx="7">
                    <c:v>6.2177539697238285E-2</c:v>
                  </c:pt>
                  <c:pt idx="8">
                    <c:v>5.1822712440506243E-2</c:v>
                  </c:pt>
                  <c:pt idx="9">
                    <c:v>4.2229348425152503E-2</c:v>
                  </c:pt>
                  <c:pt idx="10">
                    <c:v>4.9715413101513957E-2</c:v>
                  </c:pt>
                  <c:pt idx="11">
                    <c:v>4.7279184140135481E-2</c:v>
                  </c:pt>
                  <c:pt idx="12">
                    <c:v>3.8838467469092842E-2</c:v>
                  </c:pt>
                  <c:pt idx="13">
                    <c:v>4.2891579218048231E-2</c:v>
                  </c:pt>
                  <c:pt idx="14">
                    <c:v>2.0463918527420678E-2</c:v>
                  </c:pt>
                  <c:pt idx="15">
                    <c:v>4.5379755341828651E-3</c:v>
                  </c:pt>
                  <c:pt idx="16">
                    <c:v>3.4024812559556798E-2</c:v>
                  </c:pt>
                  <c:pt idx="17">
                    <c:v>1.1400252576622078E-2</c:v>
                  </c:pt>
                  <c:pt idx="18">
                    <c:v>2.1881422135519218E-2</c:v>
                  </c:pt>
                  <c:pt idx="19">
                    <c:v>2.0951803052421367E-2</c:v>
                  </c:pt>
                  <c:pt idx="20">
                    <c:v>4.3322128434737345E-2</c:v>
                  </c:pt>
                  <c:pt idx="21">
                    <c:v>3.4878044074306239E-2</c:v>
                  </c:pt>
                  <c:pt idx="22">
                    <c:v>7.3065411649143777E-2</c:v>
                  </c:pt>
                  <c:pt idx="23">
                    <c:v>8.0251257991788408E-2</c:v>
                  </c:pt>
                  <c:pt idx="24">
                    <c:v>2.1605458127295103E-2</c:v>
                  </c:pt>
                  <c:pt idx="25">
                    <c:v>4.1220491670394654E-2</c:v>
                  </c:pt>
                  <c:pt idx="26">
                    <c:v>4.3382442905830439E-2</c:v>
                  </c:pt>
                  <c:pt idx="27">
                    <c:v>2.4789319490728722E-2</c:v>
                  </c:pt>
                  <c:pt idx="28">
                    <c:v>3.2853403493212058E-2</c:v>
                  </c:pt>
                  <c:pt idx="29">
                    <c:v>2.5899431688368023E-2</c:v>
                  </c:pt>
                  <c:pt idx="30">
                    <c:v>2.4651543782179541E-2</c:v>
                  </c:pt>
                  <c:pt idx="31">
                    <c:v>4.0184503156180079E-2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xVal>
            <c:numRef>
              <c:f>'9D_1!'!$J$8:$J$40</c:f>
              <c:numCache>
                <c:formatCode>General</c:formatCode>
                <c:ptCount val="33"/>
                <c:pt idx="0">
                  <c:v>-2</c:v>
                </c:pt>
                <c:pt idx="1">
                  <c:v>-1.875</c:v>
                </c:pt>
                <c:pt idx="2">
                  <c:v>-1.75</c:v>
                </c:pt>
                <c:pt idx="3">
                  <c:v>-1.625</c:v>
                </c:pt>
                <c:pt idx="4">
                  <c:v>-1.5</c:v>
                </c:pt>
                <c:pt idx="5">
                  <c:v>-1.375</c:v>
                </c:pt>
                <c:pt idx="6">
                  <c:v>-1.25</c:v>
                </c:pt>
                <c:pt idx="7">
                  <c:v>-1.125</c:v>
                </c:pt>
                <c:pt idx="8">
                  <c:v>-1</c:v>
                </c:pt>
                <c:pt idx="9">
                  <c:v>-0.875</c:v>
                </c:pt>
                <c:pt idx="10">
                  <c:v>-0.75</c:v>
                </c:pt>
                <c:pt idx="11">
                  <c:v>-0.625</c:v>
                </c:pt>
                <c:pt idx="12">
                  <c:v>-0.5</c:v>
                </c:pt>
                <c:pt idx="13">
                  <c:v>-0.375</c:v>
                </c:pt>
                <c:pt idx="14">
                  <c:v>-0.25</c:v>
                </c:pt>
                <c:pt idx="15">
                  <c:v>-0.125</c:v>
                </c:pt>
                <c:pt idx="16">
                  <c:v>0</c:v>
                </c:pt>
                <c:pt idx="17">
                  <c:v>0.125</c:v>
                </c:pt>
                <c:pt idx="18">
                  <c:v>0.25</c:v>
                </c:pt>
                <c:pt idx="19">
                  <c:v>0.375</c:v>
                </c:pt>
                <c:pt idx="20">
                  <c:v>0.5</c:v>
                </c:pt>
                <c:pt idx="21">
                  <c:v>0.625</c:v>
                </c:pt>
                <c:pt idx="22">
                  <c:v>0.75</c:v>
                </c:pt>
                <c:pt idx="23">
                  <c:v>0.875</c:v>
                </c:pt>
                <c:pt idx="24">
                  <c:v>1</c:v>
                </c:pt>
                <c:pt idx="25">
                  <c:v>1.125</c:v>
                </c:pt>
                <c:pt idx="26">
                  <c:v>1.25</c:v>
                </c:pt>
                <c:pt idx="27">
                  <c:v>1.375</c:v>
                </c:pt>
                <c:pt idx="28">
                  <c:v>1.5</c:v>
                </c:pt>
                <c:pt idx="29">
                  <c:v>1.625</c:v>
                </c:pt>
                <c:pt idx="30">
                  <c:v>1.75</c:v>
                </c:pt>
                <c:pt idx="31">
                  <c:v>1.875</c:v>
                </c:pt>
                <c:pt idx="32">
                  <c:v>2</c:v>
                </c:pt>
              </c:numCache>
            </c:numRef>
          </c:xVal>
          <c:yVal>
            <c:numRef>
              <c:f>'9D_1!'!$I$8:$I$40</c:f>
              <c:numCache>
                <c:formatCode>General</c:formatCode>
                <c:ptCount val="33"/>
                <c:pt idx="0">
                  <c:v>0</c:v>
                </c:pt>
                <c:pt idx="1">
                  <c:v>6.3449669032491374E-3</c:v>
                </c:pt>
                <c:pt idx="2">
                  <c:v>6.1738106900470213E-2</c:v>
                </c:pt>
                <c:pt idx="3">
                  <c:v>0.11612096442561265</c:v>
                </c:pt>
                <c:pt idx="4">
                  <c:v>0.21908346163616638</c:v>
                </c:pt>
                <c:pt idx="5">
                  <c:v>0.27830510203174613</c:v>
                </c:pt>
                <c:pt idx="6">
                  <c:v>0.42068709500397888</c:v>
                </c:pt>
                <c:pt idx="7">
                  <c:v>0.5503900312558333</c:v>
                </c:pt>
                <c:pt idx="8">
                  <c:v>0.59492935975833683</c:v>
                </c:pt>
                <c:pt idx="9">
                  <c:v>0.71083465378819677</c:v>
                </c:pt>
                <c:pt idx="10">
                  <c:v>0.77755575266862875</c:v>
                </c:pt>
                <c:pt idx="11">
                  <c:v>0.82176935337711299</c:v>
                </c:pt>
                <c:pt idx="12">
                  <c:v>0.91242729311197412</c:v>
                </c:pt>
                <c:pt idx="13">
                  <c:v>0.93724014875175488</c:v>
                </c:pt>
                <c:pt idx="14">
                  <c:v>0.98732000761629934</c:v>
                </c:pt>
                <c:pt idx="15">
                  <c:v>0.95018855955099402</c:v>
                </c:pt>
                <c:pt idx="16">
                  <c:v>1</c:v>
                </c:pt>
                <c:pt idx="17">
                  <c:v>0.9690401872075175</c:v>
                </c:pt>
                <c:pt idx="18">
                  <c:v>0.9194738905489116</c:v>
                </c:pt>
                <c:pt idx="19">
                  <c:v>0.87123214228070744</c:v>
                </c:pt>
                <c:pt idx="20">
                  <c:v>0.79739976823619507</c:v>
                </c:pt>
                <c:pt idx="21">
                  <c:v>0.71222551731655503</c:v>
                </c:pt>
                <c:pt idx="22">
                  <c:v>0.64674966935997358</c:v>
                </c:pt>
                <c:pt idx="23">
                  <c:v>0.49929252157054832</c:v>
                </c:pt>
                <c:pt idx="24">
                  <c:v>0.43538882191098943</c:v>
                </c:pt>
                <c:pt idx="25">
                  <c:v>0.35591451499189952</c:v>
                </c:pt>
                <c:pt idx="26">
                  <c:v>0.30776820438255342</c:v>
                </c:pt>
                <c:pt idx="27">
                  <c:v>0.21527893761043751</c:v>
                </c:pt>
                <c:pt idx="28">
                  <c:v>0.15660150239459636</c:v>
                </c:pt>
                <c:pt idx="29">
                  <c:v>4.7499884211663887E-2</c:v>
                </c:pt>
                <c:pt idx="30">
                  <c:v>4.8045609844300945E-2</c:v>
                </c:pt>
                <c:pt idx="31">
                  <c:v>0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76-3045-B204-594ECB681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797455"/>
        <c:axId val="1961922655"/>
      </c:scatterChart>
      <c:valAx>
        <c:axId val="160797455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Y*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922655"/>
        <c:crosses val="autoZero"/>
        <c:crossBetween val="midCat"/>
      </c:valAx>
      <c:valAx>
        <c:axId val="196192265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U*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797455"/>
        <c:crossesAt val="-2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'9D_2'!$D$1:$D$100</c:f>
              <c:numCache>
                <c:formatCode>General</c:formatCode>
                <c:ptCount val="100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48</c:v>
                </c:pt>
                <c:pt idx="24">
                  <c:v>50</c:v>
                </c:pt>
                <c:pt idx="25">
                  <c:v>52</c:v>
                </c:pt>
                <c:pt idx="26">
                  <c:v>54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62</c:v>
                </c:pt>
                <c:pt idx="31">
                  <c:v>64</c:v>
                </c:pt>
                <c:pt idx="32">
                  <c:v>66</c:v>
                </c:pt>
                <c:pt idx="33">
                  <c:v>68</c:v>
                </c:pt>
                <c:pt idx="34">
                  <c:v>70</c:v>
                </c:pt>
                <c:pt idx="35">
                  <c:v>72</c:v>
                </c:pt>
                <c:pt idx="36">
                  <c:v>74</c:v>
                </c:pt>
                <c:pt idx="37">
                  <c:v>76</c:v>
                </c:pt>
                <c:pt idx="38">
                  <c:v>78</c:v>
                </c:pt>
                <c:pt idx="39">
                  <c:v>80</c:v>
                </c:pt>
                <c:pt idx="40">
                  <c:v>82</c:v>
                </c:pt>
                <c:pt idx="41">
                  <c:v>84</c:v>
                </c:pt>
                <c:pt idx="42">
                  <c:v>86</c:v>
                </c:pt>
                <c:pt idx="43">
                  <c:v>88</c:v>
                </c:pt>
                <c:pt idx="44">
                  <c:v>90</c:v>
                </c:pt>
                <c:pt idx="45">
                  <c:v>92</c:v>
                </c:pt>
                <c:pt idx="46">
                  <c:v>94</c:v>
                </c:pt>
                <c:pt idx="47">
                  <c:v>96</c:v>
                </c:pt>
                <c:pt idx="48">
                  <c:v>98</c:v>
                </c:pt>
                <c:pt idx="49">
                  <c:v>100</c:v>
                </c:pt>
                <c:pt idx="50">
                  <c:v>2</c:v>
                </c:pt>
                <c:pt idx="51">
                  <c:v>4</c:v>
                </c:pt>
                <c:pt idx="52">
                  <c:v>6</c:v>
                </c:pt>
                <c:pt idx="53">
                  <c:v>8</c:v>
                </c:pt>
                <c:pt idx="54">
                  <c:v>10</c:v>
                </c:pt>
                <c:pt idx="55">
                  <c:v>12</c:v>
                </c:pt>
                <c:pt idx="56">
                  <c:v>14</c:v>
                </c:pt>
                <c:pt idx="57">
                  <c:v>16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24</c:v>
                </c:pt>
                <c:pt idx="62">
                  <c:v>26</c:v>
                </c:pt>
                <c:pt idx="63">
                  <c:v>28</c:v>
                </c:pt>
                <c:pt idx="64">
                  <c:v>30</c:v>
                </c:pt>
                <c:pt idx="65">
                  <c:v>32</c:v>
                </c:pt>
                <c:pt idx="66">
                  <c:v>34</c:v>
                </c:pt>
                <c:pt idx="67">
                  <c:v>36</c:v>
                </c:pt>
                <c:pt idx="68">
                  <c:v>38</c:v>
                </c:pt>
                <c:pt idx="69">
                  <c:v>40</c:v>
                </c:pt>
                <c:pt idx="70">
                  <c:v>42</c:v>
                </c:pt>
                <c:pt idx="71">
                  <c:v>44</c:v>
                </c:pt>
                <c:pt idx="72">
                  <c:v>46</c:v>
                </c:pt>
                <c:pt idx="73">
                  <c:v>48</c:v>
                </c:pt>
                <c:pt idx="74">
                  <c:v>50</c:v>
                </c:pt>
                <c:pt idx="75">
                  <c:v>52</c:v>
                </c:pt>
                <c:pt idx="76">
                  <c:v>54</c:v>
                </c:pt>
                <c:pt idx="77">
                  <c:v>56</c:v>
                </c:pt>
                <c:pt idx="78">
                  <c:v>58</c:v>
                </c:pt>
                <c:pt idx="79">
                  <c:v>60</c:v>
                </c:pt>
                <c:pt idx="80">
                  <c:v>62</c:v>
                </c:pt>
                <c:pt idx="81">
                  <c:v>64</c:v>
                </c:pt>
                <c:pt idx="82">
                  <c:v>66</c:v>
                </c:pt>
                <c:pt idx="83">
                  <c:v>68</c:v>
                </c:pt>
                <c:pt idx="84">
                  <c:v>70</c:v>
                </c:pt>
                <c:pt idx="85">
                  <c:v>72</c:v>
                </c:pt>
                <c:pt idx="86">
                  <c:v>74</c:v>
                </c:pt>
                <c:pt idx="87">
                  <c:v>76</c:v>
                </c:pt>
                <c:pt idx="88">
                  <c:v>78</c:v>
                </c:pt>
                <c:pt idx="89">
                  <c:v>80</c:v>
                </c:pt>
                <c:pt idx="90">
                  <c:v>82</c:v>
                </c:pt>
                <c:pt idx="91">
                  <c:v>84</c:v>
                </c:pt>
                <c:pt idx="92">
                  <c:v>86</c:v>
                </c:pt>
                <c:pt idx="93">
                  <c:v>88</c:v>
                </c:pt>
                <c:pt idx="94">
                  <c:v>90</c:v>
                </c:pt>
                <c:pt idx="95">
                  <c:v>92</c:v>
                </c:pt>
                <c:pt idx="96">
                  <c:v>94</c:v>
                </c:pt>
                <c:pt idx="97">
                  <c:v>96</c:v>
                </c:pt>
                <c:pt idx="98">
                  <c:v>98</c:v>
                </c:pt>
                <c:pt idx="99">
                  <c:v>100</c:v>
                </c:pt>
              </c:numCache>
            </c:numRef>
          </c:xVal>
          <c:yVal>
            <c:numRef>
              <c:f>'9D_2'!$E$1:$E$100</c:f>
              <c:numCache>
                <c:formatCode>General</c:formatCode>
                <c:ptCount val="100"/>
                <c:pt idx="0">
                  <c:v>-1.273582</c:v>
                </c:pt>
                <c:pt idx="1">
                  <c:v>-1.1907449999999999</c:v>
                </c:pt>
                <c:pt idx="2">
                  <c:v>-0.97808899999999999</c:v>
                </c:pt>
                <c:pt idx="3">
                  <c:v>-1.0994999999999999</c:v>
                </c:pt>
                <c:pt idx="4">
                  <c:v>-1.1802699999999999</c:v>
                </c:pt>
                <c:pt idx="5">
                  <c:v>-0.675597</c:v>
                </c:pt>
                <c:pt idx="6">
                  <c:v>-0.50411700000000004</c:v>
                </c:pt>
                <c:pt idx="7">
                  <c:v>-0.60576200000000002</c:v>
                </c:pt>
                <c:pt idx="8">
                  <c:v>-0.34781400000000001</c:v>
                </c:pt>
                <c:pt idx="9">
                  <c:v>0.10828400000000001</c:v>
                </c:pt>
                <c:pt idx="10">
                  <c:v>1.1959360000000001</c:v>
                </c:pt>
                <c:pt idx="11">
                  <c:v>1.9280010000000001</c:v>
                </c:pt>
                <c:pt idx="12">
                  <c:v>2.2749269999999999</c:v>
                </c:pt>
                <c:pt idx="13">
                  <c:v>3.1316440000000001</c:v>
                </c:pt>
                <c:pt idx="14">
                  <c:v>4.3230700000000004</c:v>
                </c:pt>
                <c:pt idx="15">
                  <c:v>4.877135</c:v>
                </c:pt>
                <c:pt idx="16">
                  <c:v>5.7730379999999997</c:v>
                </c:pt>
                <c:pt idx="17">
                  <c:v>6.721044</c:v>
                </c:pt>
                <c:pt idx="18">
                  <c:v>7.1608710000000002</c:v>
                </c:pt>
                <c:pt idx="19">
                  <c:v>7.8803599999999996</c:v>
                </c:pt>
                <c:pt idx="20">
                  <c:v>8.0673659999999998</c:v>
                </c:pt>
                <c:pt idx="21">
                  <c:v>8.3982749999999999</c:v>
                </c:pt>
                <c:pt idx="22">
                  <c:v>8.4359940000000009</c:v>
                </c:pt>
                <c:pt idx="23">
                  <c:v>8.3196480000000008</c:v>
                </c:pt>
                <c:pt idx="24">
                  <c:v>7.8472489999999997</c:v>
                </c:pt>
                <c:pt idx="25">
                  <c:v>7.655818</c:v>
                </c:pt>
                <c:pt idx="26">
                  <c:v>7.1419249999999996</c:v>
                </c:pt>
                <c:pt idx="27">
                  <c:v>6.6871970000000003</c:v>
                </c:pt>
                <c:pt idx="28">
                  <c:v>5.918857</c:v>
                </c:pt>
                <c:pt idx="29">
                  <c:v>5.1208429999999998</c:v>
                </c:pt>
                <c:pt idx="30">
                  <c:v>4.5408609999999996</c:v>
                </c:pt>
                <c:pt idx="31">
                  <c:v>3.753943</c:v>
                </c:pt>
                <c:pt idx="32">
                  <c:v>3.1137769999999998</c:v>
                </c:pt>
                <c:pt idx="33">
                  <c:v>2.2547519999999999</c:v>
                </c:pt>
                <c:pt idx="34">
                  <c:v>1.457217</c:v>
                </c:pt>
                <c:pt idx="35">
                  <c:v>1.148137</c:v>
                </c:pt>
                <c:pt idx="36">
                  <c:v>0.53792099999999998</c:v>
                </c:pt>
                <c:pt idx="37">
                  <c:v>0.123344</c:v>
                </c:pt>
                <c:pt idx="38">
                  <c:v>-0.354325</c:v>
                </c:pt>
                <c:pt idx="39">
                  <c:v>-0.44887100000000002</c:v>
                </c:pt>
                <c:pt idx="40">
                  <c:v>-0.79885399999999995</c:v>
                </c:pt>
                <c:pt idx="41">
                  <c:v>-0.90559999999999996</c:v>
                </c:pt>
                <c:pt idx="42">
                  <c:v>-0.93667999999999996</c:v>
                </c:pt>
                <c:pt idx="43">
                  <c:v>-1.0794619999999999</c:v>
                </c:pt>
                <c:pt idx="44">
                  <c:v>-1.083202</c:v>
                </c:pt>
                <c:pt idx="45">
                  <c:v>-1.0503990000000001</c:v>
                </c:pt>
                <c:pt idx="46">
                  <c:v>-1.1570929999999999</c:v>
                </c:pt>
                <c:pt idx="47">
                  <c:v>-1.2047060000000001</c:v>
                </c:pt>
                <c:pt idx="48">
                  <c:v>-1.0669139999999999</c:v>
                </c:pt>
                <c:pt idx="49">
                  <c:v>-1.2492259999999999</c:v>
                </c:pt>
                <c:pt idx="50">
                  <c:v>-1.2297640000000001</c:v>
                </c:pt>
                <c:pt idx="51">
                  <c:v>-1.1672629999999999</c:v>
                </c:pt>
                <c:pt idx="52">
                  <c:v>-1.1497759999999999</c:v>
                </c:pt>
                <c:pt idx="53">
                  <c:v>-1.0988720000000001</c:v>
                </c:pt>
                <c:pt idx="54">
                  <c:v>-1.109224</c:v>
                </c:pt>
                <c:pt idx="55">
                  <c:v>-1.0559320000000001</c:v>
                </c:pt>
                <c:pt idx="56">
                  <c:v>-0.97278500000000001</c:v>
                </c:pt>
                <c:pt idx="57">
                  <c:v>-0.75908699999999996</c:v>
                </c:pt>
                <c:pt idx="58">
                  <c:v>-0.62502000000000002</c:v>
                </c:pt>
                <c:pt idx="59">
                  <c:v>-0.435836</c:v>
                </c:pt>
                <c:pt idx="60">
                  <c:v>-0.20241000000000001</c:v>
                </c:pt>
                <c:pt idx="61">
                  <c:v>-0.123655</c:v>
                </c:pt>
                <c:pt idx="62">
                  <c:v>6.7611000000000004E-2</c:v>
                </c:pt>
                <c:pt idx="63">
                  <c:v>0.86441599999999996</c:v>
                </c:pt>
                <c:pt idx="64">
                  <c:v>1.574031</c:v>
                </c:pt>
                <c:pt idx="65">
                  <c:v>2.2812579999999998</c:v>
                </c:pt>
                <c:pt idx="66">
                  <c:v>2.820173</c:v>
                </c:pt>
                <c:pt idx="67">
                  <c:v>3.6630630000000002</c:v>
                </c:pt>
                <c:pt idx="68">
                  <c:v>4.7879719999999999</c:v>
                </c:pt>
                <c:pt idx="69">
                  <c:v>4.9350319999999996</c:v>
                </c:pt>
                <c:pt idx="70">
                  <c:v>5.9767130000000002</c:v>
                </c:pt>
                <c:pt idx="71">
                  <c:v>6.6245839999999996</c:v>
                </c:pt>
                <c:pt idx="72">
                  <c:v>7.2063980000000001</c:v>
                </c:pt>
                <c:pt idx="73">
                  <c:v>7.9015420000000001</c:v>
                </c:pt>
                <c:pt idx="74">
                  <c:v>7.9583589999999997</c:v>
                </c:pt>
                <c:pt idx="75">
                  <c:v>8.5267040000000005</c:v>
                </c:pt>
                <c:pt idx="76">
                  <c:v>8.6069619999999993</c:v>
                </c:pt>
                <c:pt idx="77">
                  <c:v>8.3509980000000006</c:v>
                </c:pt>
                <c:pt idx="78">
                  <c:v>8.1274479999999993</c:v>
                </c:pt>
                <c:pt idx="79">
                  <c:v>7.3727929999999997</c:v>
                </c:pt>
                <c:pt idx="80">
                  <c:v>6.6846449999999997</c:v>
                </c:pt>
                <c:pt idx="81">
                  <c:v>6.3716600000000003</c:v>
                </c:pt>
                <c:pt idx="82">
                  <c:v>5.9840030000000004</c:v>
                </c:pt>
                <c:pt idx="83">
                  <c:v>5.245177</c:v>
                </c:pt>
                <c:pt idx="84">
                  <c:v>4.7268730000000003</c:v>
                </c:pt>
                <c:pt idx="85">
                  <c:v>4.0594289999999997</c:v>
                </c:pt>
                <c:pt idx="86">
                  <c:v>3.0357630000000002</c:v>
                </c:pt>
                <c:pt idx="87">
                  <c:v>2.586665</c:v>
                </c:pt>
                <c:pt idx="88">
                  <c:v>1.50346</c:v>
                </c:pt>
                <c:pt idx="89">
                  <c:v>0.68611999999999995</c:v>
                </c:pt>
                <c:pt idx="90">
                  <c:v>8.0029000000000003E-2</c:v>
                </c:pt>
                <c:pt idx="91">
                  <c:v>-0.36485499999999998</c:v>
                </c:pt>
                <c:pt idx="92">
                  <c:v>-0.42155500000000001</c:v>
                </c:pt>
                <c:pt idx="93">
                  <c:v>-0.82382200000000005</c:v>
                </c:pt>
                <c:pt idx="94">
                  <c:v>-0.82433199999999995</c:v>
                </c:pt>
                <c:pt idx="95">
                  <c:v>-1.080168</c:v>
                </c:pt>
                <c:pt idx="96">
                  <c:v>-1.1506749999999999</c:v>
                </c:pt>
                <c:pt idx="97">
                  <c:v>-1.1960409999999999</c:v>
                </c:pt>
                <c:pt idx="98">
                  <c:v>-1.203902</c:v>
                </c:pt>
                <c:pt idx="99">
                  <c:v>-1.211344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5D-BD46-B2BB-9D67BA03B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5525519"/>
        <c:axId val="124210607"/>
      </c:scatterChart>
      <c:valAx>
        <c:axId val="10355255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10607"/>
        <c:crosses val="autoZero"/>
        <c:crossBetween val="midCat"/>
      </c:valAx>
      <c:valAx>
        <c:axId val="12421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525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7</xdr:row>
      <xdr:rowOff>199204</xdr:rowOff>
    </xdr:from>
    <xdr:to>
      <xdr:col>27</xdr:col>
      <xdr:colOff>762000</xdr:colOff>
      <xdr:row>41</xdr:row>
      <xdr:rowOff>72571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0FE34B8-C992-A729-0547-70C58306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425450</xdr:colOff>
      <xdr:row>2</xdr:row>
      <xdr:rowOff>177800</xdr:rowOff>
    </xdr:from>
    <xdr:to>
      <xdr:col>18</xdr:col>
      <xdr:colOff>165100</xdr:colOff>
      <xdr:row>27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705BD-4F69-49A1-3B85-E606E1E3F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241609</xdr:colOff>
      <xdr:row>3</xdr:row>
      <xdr:rowOff>68765</xdr:rowOff>
    </xdr:from>
    <xdr:to>
      <xdr:col>34</xdr:col>
      <xdr:colOff>613317</xdr:colOff>
      <xdr:row>49</xdr:row>
      <xdr:rowOff>157975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77F58E-F83F-02E3-A208-A9CCF47B7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129722</xdr:colOff>
      <xdr:row>5</xdr:row>
      <xdr:rowOff>60779</xdr:rowOff>
    </xdr:from>
    <xdr:to>
      <xdr:col>19</xdr:col>
      <xdr:colOff>694872</xdr:colOff>
      <xdr:row>30</xdr:row>
      <xdr:rowOff>54428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60EF69-8C9A-D110-AE30-73A30544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1441</xdr:colOff>
      <xdr:row>64</xdr:row>
      <xdr:rowOff>28284</xdr:rowOff>
    </xdr:from>
    <xdr:to>
      <xdr:col>22</xdr:col>
      <xdr:colOff>490681</xdr:colOff>
      <xdr:row>87</xdr:row>
      <xdr:rowOff>86589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66A7F9-1CB9-ADB5-D986-4A0762EDB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636443</xdr:colOff>
      <xdr:row>96</xdr:row>
      <xdr:rowOff>86012</xdr:rowOff>
    </xdr:from>
    <xdr:to>
      <xdr:col>23</xdr:col>
      <xdr:colOff>115454</xdr:colOff>
      <xdr:row>120</xdr:row>
      <xdr:rowOff>43294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5B6E3F2-0246-B912-8EB2-8B3C3F016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261214</xdr:colOff>
      <xdr:row>130</xdr:row>
      <xdr:rowOff>201467</xdr:rowOff>
    </xdr:from>
    <xdr:to>
      <xdr:col>23</xdr:col>
      <xdr:colOff>158750</xdr:colOff>
      <xdr:row>152</xdr:row>
      <xdr:rowOff>129886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1C0BDD-2B2D-3CB7-0D75-7F9B39DD7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498928</xdr:colOff>
      <xdr:row>163</xdr:row>
      <xdr:rowOff>7255</xdr:rowOff>
    </xdr:from>
    <xdr:to>
      <xdr:col>15</xdr:col>
      <xdr:colOff>27214</xdr:colOff>
      <xdr:row>191</xdr:row>
      <xdr:rowOff>45357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210CCB-1159-4803-653D-F188C9E28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499110</xdr:colOff>
      <xdr:row>2</xdr:row>
      <xdr:rowOff>95250</xdr:rowOff>
    </xdr:from>
    <xdr:to>
      <xdr:col>29</xdr:col>
      <xdr:colOff>350520</xdr:colOff>
      <xdr:row>36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51589E-6ED1-8070-6008-86B7DF223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293942</xdr:colOff>
      <xdr:row>9</xdr:row>
      <xdr:rowOff>137661</xdr:rowOff>
    </xdr:from>
    <xdr:to>
      <xdr:col>24</xdr:col>
      <xdr:colOff>236219</xdr:colOff>
      <xdr:row>34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9EBFEE-1BCE-5ED4-D667-33D35DC2D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3</xdr:row>
      <xdr:rowOff>31750</xdr:rowOff>
    </xdr:from>
    <xdr:to>
      <xdr:col>17</xdr:col>
      <xdr:colOff>254000</xdr:colOff>
      <xdr:row>24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F57D8B-7697-2A7E-3C5A-3185D025B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3</xdr:row>
      <xdr:rowOff>133350</xdr:rowOff>
    </xdr:from>
    <xdr:to>
      <xdr:col>16</xdr:col>
      <xdr:colOff>596900</xdr:colOff>
      <xdr:row>24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B0EA8E-ADCC-4B2D-C9F7-E3503F027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647700</xdr:colOff>
      <xdr:row>7</xdr:row>
      <xdr:rowOff>6350</xdr:rowOff>
    </xdr:from>
    <xdr:to>
      <xdr:col>25</xdr:col>
      <xdr:colOff>228600</xdr:colOff>
      <xdr:row>38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8FDA6C-5985-D3E0-5388-FA9350B80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565150</xdr:colOff>
      <xdr:row>4</xdr:row>
      <xdr:rowOff>6350</xdr:rowOff>
    </xdr:from>
    <xdr:to>
      <xdr:col>15</xdr:col>
      <xdr:colOff>685800</xdr:colOff>
      <xdr:row>28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4AFE75-DB7B-A6F9-C63D-B4BEE577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565150</xdr:colOff>
      <xdr:row>3</xdr:row>
      <xdr:rowOff>31750</xdr:rowOff>
    </xdr:from>
    <xdr:to>
      <xdr:col>17</xdr:col>
      <xdr:colOff>12700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BD155F-C8FB-5DD4-21B1-06B4A65A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11</xdr:row>
      <xdr:rowOff>158750</xdr:rowOff>
    </xdr:from>
    <xdr:to>
      <xdr:col>21</xdr:col>
      <xdr:colOff>635000</xdr:colOff>
      <xdr:row>36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4911FA-9982-8204-C7A0-E4D0E8C8E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603250</xdr:colOff>
      <xdr:row>2</xdr:row>
      <xdr:rowOff>88900</xdr:rowOff>
    </xdr:from>
    <xdr:to>
      <xdr:col>16</xdr:col>
      <xdr:colOff>342900</xdr:colOff>
      <xdr:row>20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36DE4E-DED7-6970-C71B-D5A0F2E07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1D_dY_1mm_Fan12v_1" connectionId="1" xr16:uid="{03776E60-F772-F64B-B099-754FAB097F62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9D_dY_1mm_Fan12v_1" connectionId="10" xr16:uid="{73630E75-78D9-C349-84E3-D60559CD2411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9D_dY_1mm_Fan12v_2" connectionId="11" xr16:uid="{11211AD0-C968-5A4D-B1DB-1C8400E76519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9D_dY_1mm_Fan12v_3" connectionId="12" xr16:uid="{6F74194F-077D-7948-99E3-DBAB9890D78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1D_dY_1mm_Fan12v_2" connectionId="2" xr16:uid="{7665613F-5EE0-DE47-90CC-F72EB6AE12D3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1D_dY_1mm_Fan12v_3" connectionId="3" xr16:uid="{409CD93F-13F9-8F4F-B702-FB09298A22B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5D_dY_1mm_Fan12v_1" connectionId="4" xr16:uid="{EAFA75DE-4644-9B47-A5BA-D85A90AA477B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5D_dY_1mm_Fan12v_2" connectionId="5" xr16:uid="{D7B2F875-5DF3-9F42-9120-9AD7ACB7A0E5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5D_dY_1mm_Fan12v_3" connectionId="6" xr16:uid="{4AECA451-B2E4-B34A-924B-EE5F3F59506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7D_dY_1mm_Fan12v_1" connectionId="7" xr16:uid="{97B3C401-834A-094B-B50B-706344BB3325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7D_dY_1mm_Fan12v_2" connectionId="8" xr16:uid="{C8ABC4A3-203D-504F-A139-1D4A2225F4FE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X_7D_dY_1mm_Fan12v_3" connectionId="9" xr16:uid="{1F4765D8-631E-F648-8F4D-26C6B197B9F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5893-7A08-0E47-844C-1EFE61B8C540}">
  <dimension ref="A1:AF410"/>
  <sheetViews>
    <sheetView tabSelected="1" topLeftCell="A82" zoomScale="86" workbookViewId="0">
      <selection activeCell="X17" sqref="X17"/>
    </sheetView>
  </sheetViews>
  <sheetFormatPr defaultColWidth="11.19921875" defaultRowHeight="15.6" x14ac:dyDescent="0.3"/>
  <cols>
    <col min="23" max="23" width="12.296875" bestFit="1" customWidth="1"/>
  </cols>
  <sheetData>
    <row r="1" spans="1:31" x14ac:dyDescent="0.3">
      <c r="A1" s="2" t="s">
        <v>1</v>
      </c>
    </row>
    <row r="2" spans="1:31" x14ac:dyDescent="0.3">
      <c r="A2">
        <v>2.2482190000000002</v>
      </c>
      <c r="B2" s="1">
        <v>2.0415829999999998E-6</v>
      </c>
      <c r="C2">
        <v>1</v>
      </c>
      <c r="D2">
        <v>-1.2089719999999999</v>
      </c>
      <c r="E2">
        <v>0.67170099999999999</v>
      </c>
      <c r="G2">
        <v>2.248275</v>
      </c>
      <c r="H2">
        <v>1.9933130000000002E-6</v>
      </c>
      <c r="I2">
        <v>1</v>
      </c>
      <c r="J2">
        <v>-1.1939150000000001</v>
      </c>
      <c r="K2">
        <v>0.64494200000000002</v>
      </c>
      <c r="M2">
        <v>2.2486929999999998</v>
      </c>
      <c r="N2">
        <v>1.5641129999999999E-6</v>
      </c>
      <c r="O2">
        <v>1</v>
      </c>
      <c r="P2">
        <v>-0.98417900000000003</v>
      </c>
      <c r="Q2">
        <v>0.77546000000000004</v>
      </c>
      <c r="AE2" t="s">
        <v>54</v>
      </c>
    </row>
    <row r="3" spans="1:31" x14ac:dyDescent="0.3">
      <c r="A3">
        <v>2.2479589999999998</v>
      </c>
      <c r="B3" s="1">
        <v>2.4200300000000001E-6</v>
      </c>
      <c r="C3">
        <v>2</v>
      </c>
      <c r="D3">
        <v>-1.300303</v>
      </c>
      <c r="E3">
        <v>0.71724699999999997</v>
      </c>
      <c r="G3">
        <v>2.2483200000000001</v>
      </c>
      <c r="H3">
        <v>1.63115E-6</v>
      </c>
      <c r="I3">
        <v>2</v>
      </c>
      <c r="J3">
        <v>-1.157562</v>
      </c>
      <c r="K3">
        <v>0.73306899999999997</v>
      </c>
      <c r="M3">
        <v>2.2483490000000002</v>
      </c>
      <c r="N3">
        <v>2.3164069999999999E-6</v>
      </c>
      <c r="O3">
        <v>2</v>
      </c>
      <c r="P3">
        <v>-1.131359</v>
      </c>
      <c r="Q3">
        <v>0.70793300000000003</v>
      </c>
      <c r="AD3" s="2">
        <v>16</v>
      </c>
      <c r="AE3">
        <v>0</v>
      </c>
    </row>
    <row r="4" spans="1:31" x14ac:dyDescent="0.3">
      <c r="A4">
        <v>2.2482920000000002</v>
      </c>
      <c r="B4" s="1">
        <v>1.4636799999999999E-6</v>
      </c>
      <c r="C4">
        <v>3</v>
      </c>
      <c r="D4">
        <v>-1.191513</v>
      </c>
      <c r="E4">
        <v>0.65756199999999998</v>
      </c>
      <c r="G4">
        <v>2.2482419999999999</v>
      </c>
      <c r="H4">
        <v>1.7697829999999999E-6</v>
      </c>
      <c r="I4">
        <v>3</v>
      </c>
      <c r="J4">
        <v>-1.1948399999999999</v>
      </c>
      <c r="K4">
        <v>0.73883100000000002</v>
      </c>
      <c r="M4">
        <v>2.2480739999999999</v>
      </c>
      <c r="N4">
        <v>2.4821919999999999E-6</v>
      </c>
      <c r="O4">
        <v>3</v>
      </c>
      <c r="P4">
        <v>-1.2784040000000001</v>
      </c>
      <c r="Q4">
        <v>0.82868699999999995</v>
      </c>
      <c r="AD4" s="2">
        <v>17</v>
      </c>
      <c r="AE4">
        <f t="shared" ref="AE4:AE21" si="0">AVERAGE(D18,J18,P18)</f>
        <v>1.5608143333333333</v>
      </c>
    </row>
    <row r="5" spans="1:31" x14ac:dyDescent="0.3">
      <c r="A5">
        <v>2.2483010000000001</v>
      </c>
      <c r="B5" s="1">
        <v>2.509269E-6</v>
      </c>
      <c r="C5">
        <v>4</v>
      </c>
      <c r="D5">
        <v>-1.1472340000000001</v>
      </c>
      <c r="E5">
        <v>0.73379499999999998</v>
      </c>
      <c r="G5">
        <v>2.24824</v>
      </c>
      <c r="H5">
        <v>2.6341860000000002E-6</v>
      </c>
      <c r="I5">
        <v>4</v>
      </c>
      <c r="J5">
        <v>-1.169575</v>
      </c>
      <c r="K5">
        <v>0.74365099999999995</v>
      </c>
      <c r="M5">
        <v>2.2482000000000002</v>
      </c>
      <c r="N5">
        <v>1.895397E-6</v>
      </c>
      <c r="O5">
        <v>4</v>
      </c>
      <c r="P5">
        <v>-1.2161249999999999</v>
      </c>
      <c r="Q5">
        <v>0.73288200000000003</v>
      </c>
      <c r="AD5" s="2">
        <v>18</v>
      </c>
      <c r="AE5">
        <f t="shared" si="0"/>
        <v>4.1025409999999995</v>
      </c>
    </row>
    <row r="6" spans="1:31" x14ac:dyDescent="0.3">
      <c r="A6">
        <v>2.248148</v>
      </c>
      <c r="B6" s="1">
        <v>1.6144139999999999E-6</v>
      </c>
      <c r="C6">
        <v>5</v>
      </c>
      <c r="D6">
        <v>-1.2479640000000001</v>
      </c>
      <c r="E6">
        <v>0.650146</v>
      </c>
      <c r="G6">
        <v>2.2481339999999999</v>
      </c>
      <c r="H6">
        <v>3.1078039999999998E-6</v>
      </c>
      <c r="I6">
        <v>5</v>
      </c>
      <c r="J6">
        <v>-1.211557</v>
      </c>
      <c r="K6">
        <v>0.75113200000000002</v>
      </c>
      <c r="M6">
        <v>2.2488980000000001</v>
      </c>
      <c r="N6">
        <v>3.057555E-6</v>
      </c>
      <c r="O6">
        <v>5</v>
      </c>
      <c r="P6">
        <v>-0.85505200000000003</v>
      </c>
      <c r="Q6">
        <v>0.98453299999999999</v>
      </c>
      <c r="AD6" s="2">
        <v>19</v>
      </c>
      <c r="AE6">
        <f t="shared" si="0"/>
        <v>6.5111776666666659</v>
      </c>
    </row>
    <row r="7" spans="1:31" x14ac:dyDescent="0.3">
      <c r="A7">
        <v>2.2480980000000002</v>
      </c>
      <c r="B7" s="1">
        <v>2.2494929999999998E-6</v>
      </c>
      <c r="C7">
        <v>6</v>
      </c>
      <c r="D7">
        <v>-1.2379789999999999</v>
      </c>
      <c r="E7">
        <v>0.77582700000000004</v>
      </c>
      <c r="G7">
        <v>2.2480199999999999</v>
      </c>
      <c r="H7">
        <v>2.3197610000000002E-6</v>
      </c>
      <c r="I7">
        <v>6</v>
      </c>
      <c r="J7">
        <v>-1.259182</v>
      </c>
      <c r="K7">
        <v>0.75825100000000001</v>
      </c>
      <c r="M7">
        <v>2.24838</v>
      </c>
      <c r="N7">
        <v>2.3690550000000001E-6</v>
      </c>
      <c r="O7">
        <v>6</v>
      </c>
      <c r="P7">
        <v>-1.077585</v>
      </c>
      <c r="Q7">
        <v>0.84047700000000003</v>
      </c>
      <c r="AD7" s="2">
        <v>20</v>
      </c>
      <c r="AE7">
        <f t="shared" si="0"/>
        <v>8.8900633333333321</v>
      </c>
    </row>
    <row r="8" spans="1:31" x14ac:dyDescent="0.3">
      <c r="A8">
        <v>2.2485940000000002</v>
      </c>
      <c r="B8" s="1">
        <v>2.0794419999999998E-6</v>
      </c>
      <c r="C8">
        <v>7</v>
      </c>
      <c r="D8">
        <v>-1.0122450000000001</v>
      </c>
      <c r="E8">
        <v>0.84979300000000002</v>
      </c>
      <c r="G8">
        <v>2.2483490000000002</v>
      </c>
      <c r="H8">
        <v>2.8400549999999999E-6</v>
      </c>
      <c r="I8">
        <v>7</v>
      </c>
      <c r="J8">
        <v>-1.1058520000000001</v>
      </c>
      <c r="K8">
        <v>0.93265500000000001</v>
      </c>
      <c r="M8">
        <v>2.2486489999999999</v>
      </c>
      <c r="N8">
        <v>2.420516E-6</v>
      </c>
      <c r="O8">
        <v>7</v>
      </c>
      <c r="P8">
        <v>-0.90890800000000005</v>
      </c>
      <c r="Q8">
        <v>0.96249799999999996</v>
      </c>
      <c r="AD8" s="2">
        <v>21</v>
      </c>
      <c r="AE8">
        <f t="shared" si="0"/>
        <v>10.966024666666668</v>
      </c>
    </row>
    <row r="9" spans="1:31" x14ac:dyDescent="0.3">
      <c r="A9">
        <v>2.2479399999999998</v>
      </c>
      <c r="B9" s="1">
        <v>2.5364139999999999E-6</v>
      </c>
      <c r="C9">
        <v>8</v>
      </c>
      <c r="D9">
        <v>-1.2925990000000001</v>
      </c>
      <c r="E9">
        <v>0.75812800000000002</v>
      </c>
      <c r="G9">
        <v>2.248418</v>
      </c>
      <c r="H9">
        <v>2.711798E-6</v>
      </c>
      <c r="I9">
        <v>8</v>
      </c>
      <c r="J9">
        <v>-1.037059</v>
      </c>
      <c r="K9">
        <v>0.96539200000000003</v>
      </c>
      <c r="M9">
        <v>2.2483170000000001</v>
      </c>
      <c r="N9">
        <v>2.8468999999999998E-6</v>
      </c>
      <c r="O9">
        <v>8</v>
      </c>
      <c r="P9">
        <v>-1.087143</v>
      </c>
      <c r="Q9">
        <v>0.93748600000000004</v>
      </c>
      <c r="AD9" s="2">
        <v>22</v>
      </c>
      <c r="AE9">
        <f t="shared" si="0"/>
        <v>12.723314999999999</v>
      </c>
    </row>
    <row r="10" spans="1:31" x14ac:dyDescent="0.3">
      <c r="A10">
        <v>2.2487029999999999</v>
      </c>
      <c r="B10" s="1">
        <v>2.6800939999999998E-6</v>
      </c>
      <c r="C10">
        <v>9</v>
      </c>
      <c r="D10">
        <v>-0.89676500000000003</v>
      </c>
      <c r="E10">
        <v>0.98780100000000004</v>
      </c>
      <c r="G10">
        <v>2.2481040000000001</v>
      </c>
      <c r="H10">
        <v>2.9538590000000001E-6</v>
      </c>
      <c r="I10">
        <v>9</v>
      </c>
      <c r="J10">
        <v>-1.1742600000000001</v>
      </c>
      <c r="K10">
        <v>0.89211700000000005</v>
      </c>
      <c r="M10">
        <v>2.2486069999999998</v>
      </c>
      <c r="N10">
        <v>2.6332009999999999E-6</v>
      </c>
      <c r="O10">
        <v>9</v>
      </c>
      <c r="P10">
        <v>-0.92621699999999996</v>
      </c>
      <c r="Q10">
        <v>0.97313899999999998</v>
      </c>
      <c r="AD10" s="2">
        <v>23</v>
      </c>
      <c r="AE10">
        <f t="shared" si="0"/>
        <v>14.002302333333333</v>
      </c>
    </row>
    <row r="11" spans="1:31" x14ac:dyDescent="0.3">
      <c r="A11">
        <v>2.2483879999999998</v>
      </c>
      <c r="B11" s="1">
        <v>3.8109830000000002E-6</v>
      </c>
      <c r="C11">
        <v>10</v>
      </c>
      <c r="D11">
        <v>-0.98589499999999997</v>
      </c>
      <c r="E11">
        <v>1.107477</v>
      </c>
      <c r="G11">
        <v>2.248078</v>
      </c>
      <c r="H11">
        <v>4.2459630000000001E-6</v>
      </c>
      <c r="I11">
        <v>10</v>
      </c>
      <c r="J11">
        <v>-1.118938</v>
      </c>
      <c r="K11">
        <v>1.0358590000000001</v>
      </c>
      <c r="M11">
        <v>2.2485580000000001</v>
      </c>
      <c r="N11">
        <v>4.4952289999999999E-6</v>
      </c>
      <c r="O11">
        <v>10</v>
      </c>
      <c r="P11">
        <v>-0.93758300000000006</v>
      </c>
      <c r="Q11">
        <v>1.1426369999999999</v>
      </c>
      <c r="AD11" s="2">
        <v>24</v>
      </c>
      <c r="AE11">
        <f t="shared" si="0"/>
        <v>14.810582999999999</v>
      </c>
    </row>
    <row r="12" spans="1:31" x14ac:dyDescent="0.3">
      <c r="A12">
        <v>2.2483360000000001</v>
      </c>
      <c r="B12" s="1">
        <v>4.5395679999999997E-6</v>
      </c>
      <c r="C12">
        <v>11</v>
      </c>
      <c r="D12">
        <v>-0.96923599999999999</v>
      </c>
      <c r="E12">
        <v>1.132304</v>
      </c>
      <c r="G12">
        <v>2.2481599999999999</v>
      </c>
      <c r="H12">
        <v>4.5127540000000002E-6</v>
      </c>
      <c r="I12">
        <v>11</v>
      </c>
      <c r="J12">
        <v>-1.0566310000000001</v>
      </c>
      <c r="K12">
        <v>1.1095429999999999</v>
      </c>
      <c r="M12">
        <v>2.2486169999999999</v>
      </c>
      <c r="N12">
        <v>4.5849769999999997E-6</v>
      </c>
      <c r="O12">
        <v>11</v>
      </c>
      <c r="P12">
        <v>-0.81495300000000004</v>
      </c>
      <c r="Q12">
        <v>1.2177500000000001</v>
      </c>
      <c r="AD12" s="2">
        <v>25</v>
      </c>
      <c r="AE12">
        <f t="shared" si="0"/>
        <v>15.012970666666666</v>
      </c>
    </row>
    <row r="13" spans="1:31" x14ac:dyDescent="0.3">
      <c r="A13">
        <v>2.2482799999999998</v>
      </c>
      <c r="B13" s="1">
        <v>6.257738E-6</v>
      </c>
      <c r="C13">
        <v>12</v>
      </c>
      <c r="D13">
        <v>-0.92773799999999995</v>
      </c>
      <c r="E13">
        <v>1.301806</v>
      </c>
      <c r="G13">
        <v>2.2486950000000001</v>
      </c>
      <c r="H13">
        <v>5.8009580000000001E-6</v>
      </c>
      <c r="I13">
        <v>12</v>
      </c>
      <c r="J13">
        <v>-0.72945000000000004</v>
      </c>
      <c r="K13">
        <v>1.317993</v>
      </c>
      <c r="M13">
        <v>2.2486429999999999</v>
      </c>
      <c r="N13">
        <v>5.7002979999999998E-6</v>
      </c>
      <c r="O13">
        <v>12</v>
      </c>
      <c r="P13">
        <v>-0.77364900000000003</v>
      </c>
      <c r="Q13">
        <v>1.284232</v>
      </c>
      <c r="AD13" s="2">
        <v>26</v>
      </c>
      <c r="AE13">
        <f t="shared" si="0"/>
        <v>14.91813</v>
      </c>
    </row>
    <row r="14" spans="1:31" x14ac:dyDescent="0.3">
      <c r="A14">
        <v>2.2484570000000001</v>
      </c>
      <c r="B14" s="1">
        <v>8.6935280000000006E-6</v>
      </c>
      <c r="C14">
        <v>13</v>
      </c>
      <c r="D14">
        <v>-0.83551600000000004</v>
      </c>
      <c r="E14">
        <v>1.434318</v>
      </c>
      <c r="G14">
        <v>2.2485900000000001</v>
      </c>
      <c r="H14">
        <v>7.3995000000000001E-6</v>
      </c>
      <c r="I14">
        <v>13</v>
      </c>
      <c r="J14">
        <v>-0.75575199999999998</v>
      </c>
      <c r="K14">
        <v>1.3903160000000001</v>
      </c>
      <c r="M14">
        <v>2.2486799999999998</v>
      </c>
      <c r="N14">
        <v>7.6805099999999994E-6</v>
      </c>
      <c r="O14">
        <v>13</v>
      </c>
      <c r="P14">
        <v>-0.67457599999999995</v>
      </c>
      <c r="Q14">
        <v>1.4535009999999999</v>
      </c>
      <c r="AD14" s="2">
        <v>27</v>
      </c>
      <c r="AE14">
        <f t="shared" si="0"/>
        <v>14.352009333333333</v>
      </c>
    </row>
    <row r="15" spans="1:31" x14ac:dyDescent="0.3">
      <c r="A15">
        <v>2.2489849999999998</v>
      </c>
      <c r="B15" s="1">
        <v>1.1159840000000001E-5</v>
      </c>
      <c r="C15">
        <v>14</v>
      </c>
      <c r="D15">
        <v>-0.54154500000000005</v>
      </c>
      <c r="E15">
        <v>1.613667</v>
      </c>
      <c r="G15">
        <v>2.2492390000000002</v>
      </c>
      <c r="H15">
        <v>1.128886E-5</v>
      </c>
      <c r="I15">
        <v>14</v>
      </c>
      <c r="J15">
        <v>-0.395345</v>
      </c>
      <c r="K15">
        <v>1.649724</v>
      </c>
      <c r="M15">
        <v>2.2488440000000001</v>
      </c>
      <c r="N15">
        <v>1.1738399999999999E-5</v>
      </c>
      <c r="O15">
        <v>14</v>
      </c>
      <c r="P15">
        <v>-0.60255800000000004</v>
      </c>
      <c r="Q15">
        <v>1.606085</v>
      </c>
      <c r="AD15" s="2">
        <v>28</v>
      </c>
      <c r="AE15">
        <f t="shared" si="0"/>
        <v>13.501046666666667</v>
      </c>
    </row>
    <row r="16" spans="1:31" x14ac:dyDescent="0.3">
      <c r="A16">
        <v>2.2486709999999999</v>
      </c>
      <c r="B16" s="1">
        <v>1.4323159999999999E-5</v>
      </c>
      <c r="C16">
        <v>15</v>
      </c>
      <c r="D16">
        <v>-0.61794400000000005</v>
      </c>
      <c r="E16">
        <v>1.698156</v>
      </c>
      <c r="G16">
        <v>2.2490239999999999</v>
      </c>
      <c r="H16">
        <v>1.4850950000000001E-5</v>
      </c>
      <c r="I16">
        <v>15</v>
      </c>
      <c r="J16">
        <v>-0.46896300000000002</v>
      </c>
      <c r="K16">
        <v>1.755765</v>
      </c>
      <c r="M16">
        <v>2.2490389999999998</v>
      </c>
      <c r="N16">
        <v>1.9498389999999999E-5</v>
      </c>
      <c r="O16">
        <v>15</v>
      </c>
      <c r="P16">
        <v>-0.43845600000000001</v>
      </c>
      <c r="Q16">
        <v>1.889283</v>
      </c>
      <c r="U16" t="s">
        <v>36</v>
      </c>
      <c r="W16" t="s">
        <v>63</v>
      </c>
      <c r="X16" t="s">
        <v>64</v>
      </c>
      <c r="AD16" s="2">
        <v>29</v>
      </c>
      <c r="AE16">
        <f t="shared" si="0"/>
        <v>12.197415666666666</v>
      </c>
    </row>
    <row r="17" spans="1:31" x14ac:dyDescent="0.3">
      <c r="A17">
        <v>2.2500849999999999</v>
      </c>
      <c r="B17" s="1">
        <v>2.252085E-5</v>
      </c>
      <c r="C17" s="2">
        <v>16</v>
      </c>
      <c r="D17" s="2">
        <v>0</v>
      </c>
      <c r="E17" s="2">
        <v>1.9556910000000001</v>
      </c>
      <c r="G17">
        <v>2.2497250000000002</v>
      </c>
      <c r="H17">
        <v>2.3261510000000002E-5</v>
      </c>
      <c r="I17" s="2">
        <v>16</v>
      </c>
      <c r="J17" s="2">
        <v>-0.117643</v>
      </c>
      <c r="K17" s="2">
        <v>1.968993</v>
      </c>
      <c r="M17">
        <v>2.249781</v>
      </c>
      <c r="N17">
        <v>2.6387559999999998E-5</v>
      </c>
      <c r="O17" s="2">
        <v>16</v>
      </c>
      <c r="P17" s="2">
        <v>-9.3978000000000006E-2</v>
      </c>
      <c r="Q17" s="2">
        <v>2.0506419999999999</v>
      </c>
      <c r="S17" t="s">
        <v>65</v>
      </c>
      <c r="U17">
        <f t="shared" ref="U17:U36" si="1">AVERAGE(E17,K17,Q17)</f>
        <v>1.9917753333333332</v>
      </c>
      <c r="W17">
        <f t="shared" ref="W17:W36" si="2">_xlfn.STDEV.S(E17,K17,Q17)</f>
        <v>5.141205242288352E-2</v>
      </c>
      <c r="X17">
        <f>W17/15.012971</f>
        <v>3.4245088745514475E-3</v>
      </c>
      <c r="Z17">
        <f>X17*3.182</f>
        <v>1.0896787238822706E-2</v>
      </c>
      <c r="AD17" s="2">
        <v>30</v>
      </c>
      <c r="AE17">
        <f t="shared" si="0"/>
        <v>10.181883999999998</v>
      </c>
    </row>
    <row r="18" spans="1:31" x14ac:dyDescent="0.3">
      <c r="A18">
        <v>2.2546240000000002</v>
      </c>
      <c r="B18" s="1">
        <v>5.1980720000000003E-5</v>
      </c>
      <c r="C18" s="2">
        <v>17</v>
      </c>
      <c r="D18" s="2">
        <v>1.43954</v>
      </c>
      <c r="E18" s="2">
        <v>2.2212580000000002</v>
      </c>
      <c r="G18">
        <v>2.255531</v>
      </c>
      <c r="H18">
        <v>4.9382590000000003E-5</v>
      </c>
      <c r="I18" s="2">
        <v>17</v>
      </c>
      <c r="J18" s="2">
        <v>1.7191160000000001</v>
      </c>
      <c r="K18" s="2">
        <v>2.0706699999999998</v>
      </c>
      <c r="M18">
        <v>2.2550319999999999</v>
      </c>
      <c r="N18">
        <v>5.6307280000000001E-5</v>
      </c>
      <c r="O18" s="2">
        <v>17</v>
      </c>
      <c r="P18" s="2">
        <v>1.523787</v>
      </c>
      <c r="Q18" s="2">
        <v>2.1935829999999998</v>
      </c>
      <c r="S18">
        <f>AVERAGE(D26,J26,P26)</f>
        <v>15.012970666666666</v>
      </c>
      <c r="U18">
        <f t="shared" si="1"/>
        <v>2.1618370000000002</v>
      </c>
      <c r="W18">
        <f t="shared" si="2"/>
        <v>8.0156364831496851E-2</v>
      </c>
      <c r="X18">
        <f t="shared" ref="X18:X36" si="3">W18/15.012971</f>
        <v>5.3391407224790384E-3</v>
      </c>
      <c r="Z18">
        <f t="shared" ref="Z18:Z36" si="4">X18*3.182</f>
        <v>1.6989145778928301E-2</v>
      </c>
      <c r="AD18" s="2">
        <v>31</v>
      </c>
      <c r="AE18">
        <f t="shared" si="0"/>
        <v>8.0686236666666673</v>
      </c>
    </row>
    <row r="19" spans="1:31" x14ac:dyDescent="0.3">
      <c r="A19">
        <v>2.268732</v>
      </c>
      <c r="B19">
        <v>1.2799999999999999E-4</v>
      </c>
      <c r="C19" s="2">
        <v>18</v>
      </c>
      <c r="D19" s="2">
        <v>4.0868529999999996</v>
      </c>
      <c r="E19" s="2">
        <v>1.7148380000000001</v>
      </c>
      <c r="G19">
        <v>2.2697829999999999</v>
      </c>
      <c r="H19">
        <v>1.2999999999999999E-4</v>
      </c>
      <c r="I19" s="2">
        <v>18</v>
      </c>
      <c r="J19" s="2">
        <v>4.2372100000000001</v>
      </c>
      <c r="K19" s="2">
        <v>1.650102</v>
      </c>
      <c r="M19">
        <v>2.267639</v>
      </c>
      <c r="N19">
        <v>1.12E-4</v>
      </c>
      <c r="O19" s="2">
        <v>18</v>
      </c>
      <c r="P19" s="2">
        <v>3.9835600000000002</v>
      </c>
      <c r="Q19" s="2">
        <v>1.6363220000000001</v>
      </c>
      <c r="U19">
        <f t="shared" si="1"/>
        <v>1.6670873333333331</v>
      </c>
      <c r="W19">
        <f t="shared" si="2"/>
        <v>4.1923343441731084E-2</v>
      </c>
      <c r="X19">
        <f t="shared" si="3"/>
        <v>2.7924748167255558E-3</v>
      </c>
      <c r="Z19">
        <f t="shared" si="4"/>
        <v>8.8856548668207174E-3</v>
      </c>
      <c r="AD19" s="2">
        <v>32</v>
      </c>
      <c r="AE19">
        <f t="shared" si="0"/>
        <v>5.7350120000000002</v>
      </c>
    </row>
    <row r="20" spans="1:31" x14ac:dyDescent="0.3">
      <c r="A20">
        <v>2.2900010000000002</v>
      </c>
      <c r="B20">
        <v>2.41E-4</v>
      </c>
      <c r="C20" s="2">
        <v>19</v>
      </c>
      <c r="D20" s="2">
        <v>6.3116180000000002</v>
      </c>
      <c r="E20" s="2">
        <v>1.2702329999999999</v>
      </c>
      <c r="G20">
        <v>2.293777</v>
      </c>
      <c r="H20">
        <v>2.42E-4</v>
      </c>
      <c r="I20" s="2">
        <v>19</v>
      </c>
      <c r="J20" s="2">
        <v>6.6155889999999999</v>
      </c>
      <c r="K20" s="2">
        <v>1.263711</v>
      </c>
      <c r="M20">
        <v>2.2938869999999998</v>
      </c>
      <c r="N20">
        <v>2.61E-4</v>
      </c>
      <c r="O20" s="2">
        <v>19</v>
      </c>
      <c r="P20" s="2">
        <v>6.6063260000000001</v>
      </c>
      <c r="Q20" s="2">
        <v>1.3627609999999999</v>
      </c>
      <c r="U20">
        <f t="shared" si="1"/>
        <v>1.2989016666666666</v>
      </c>
      <c r="W20">
        <f t="shared" si="2"/>
        <v>5.5399864271795163E-2</v>
      </c>
      <c r="X20">
        <f t="shared" si="3"/>
        <v>3.6901333035143516E-3</v>
      </c>
      <c r="Z20">
        <f t="shared" si="4"/>
        <v>1.1742004171782667E-2</v>
      </c>
      <c r="AD20" s="2">
        <v>33</v>
      </c>
      <c r="AE20">
        <f t="shared" si="0"/>
        <v>3.1735509999999998</v>
      </c>
    </row>
    <row r="21" spans="1:31" x14ac:dyDescent="0.3">
      <c r="A21">
        <v>2.3256619999999999</v>
      </c>
      <c r="B21">
        <v>3.9899999999999999E-4</v>
      </c>
      <c r="C21" s="2">
        <v>20</v>
      </c>
      <c r="D21" s="2">
        <v>8.7742020000000007</v>
      </c>
      <c r="E21" s="2">
        <v>1.188979</v>
      </c>
      <c r="G21">
        <v>2.3277429999999999</v>
      </c>
      <c r="H21">
        <v>4.0999999999999999E-4</v>
      </c>
      <c r="I21" s="2">
        <v>20</v>
      </c>
      <c r="J21" s="2">
        <v>8.8957200000000007</v>
      </c>
      <c r="K21" s="2">
        <v>1.1925399999999999</v>
      </c>
      <c r="M21">
        <v>2.329698</v>
      </c>
      <c r="N21">
        <v>4.4099999999999999E-4</v>
      </c>
      <c r="O21" s="2">
        <v>20</v>
      </c>
      <c r="P21" s="2">
        <v>9.0002680000000002</v>
      </c>
      <c r="Q21" s="2">
        <v>1.2558640000000001</v>
      </c>
      <c r="U21">
        <f t="shared" si="1"/>
        <v>1.212461</v>
      </c>
      <c r="W21">
        <f t="shared" si="2"/>
        <v>3.7630246969691881E-2</v>
      </c>
      <c r="X21">
        <f t="shared" si="3"/>
        <v>2.5065156636678962E-3</v>
      </c>
      <c r="Z21">
        <f t="shared" si="4"/>
        <v>7.9757328417912454E-3</v>
      </c>
      <c r="AD21" s="2">
        <v>34</v>
      </c>
      <c r="AE21">
        <f t="shared" si="0"/>
        <v>0.77463099999999996</v>
      </c>
    </row>
    <row r="22" spans="1:31" x14ac:dyDescent="0.3">
      <c r="A22">
        <v>2.3668399999999998</v>
      </c>
      <c r="B22">
        <v>5.7300000000000005E-4</v>
      </c>
      <c r="C22" s="2">
        <v>21</v>
      </c>
      <c r="D22" s="2">
        <v>10.944395</v>
      </c>
      <c r="E22" s="2">
        <v>1.1343529999999999</v>
      </c>
      <c r="G22">
        <v>2.3679510000000001</v>
      </c>
      <c r="H22">
        <v>5.9699999999999998E-4</v>
      </c>
      <c r="I22" s="2">
        <v>21</v>
      </c>
      <c r="J22" s="2">
        <v>10.994748</v>
      </c>
      <c r="K22" s="2">
        <v>1.154466</v>
      </c>
      <c r="M22">
        <v>2.3672040000000001</v>
      </c>
      <c r="N22">
        <v>5.8699999999999996E-4</v>
      </c>
      <c r="O22" s="2">
        <v>21</v>
      </c>
      <c r="P22" s="2">
        <v>10.958931</v>
      </c>
      <c r="Q22" s="2">
        <v>1.1596439999999999</v>
      </c>
      <c r="U22">
        <f t="shared" si="1"/>
        <v>1.1494876666666667</v>
      </c>
      <c r="W22">
        <f t="shared" si="2"/>
        <v>1.3360259066849456E-2</v>
      </c>
      <c r="X22">
        <f t="shared" si="3"/>
        <v>8.8991439914520951E-4</v>
      </c>
      <c r="Z22">
        <f t="shared" si="4"/>
        <v>2.8317076180800565E-3</v>
      </c>
      <c r="AD22" s="2">
        <v>35</v>
      </c>
      <c r="AE22">
        <v>0</v>
      </c>
    </row>
    <row r="23" spans="1:31" x14ac:dyDescent="0.3">
      <c r="A23">
        <v>2.4071929999999999</v>
      </c>
      <c r="B23">
        <v>6.6E-4</v>
      </c>
      <c r="C23" s="2">
        <v>22</v>
      </c>
      <c r="D23" s="2">
        <v>12.719423000000001</v>
      </c>
      <c r="E23" s="2">
        <v>1.0457639999999999</v>
      </c>
      <c r="G23">
        <v>2.4046729999999998</v>
      </c>
      <c r="H23">
        <v>7.3899999999999997E-4</v>
      </c>
      <c r="I23" s="2">
        <v>22</v>
      </c>
      <c r="J23" s="2">
        <v>12.60952</v>
      </c>
      <c r="K23" s="2">
        <v>1.125518</v>
      </c>
      <c r="M23">
        <v>2.410253</v>
      </c>
      <c r="N23">
        <v>7.0600000000000003E-4</v>
      </c>
      <c r="O23" s="2">
        <v>22</v>
      </c>
      <c r="P23" s="2">
        <v>12.841002</v>
      </c>
      <c r="Q23" s="2">
        <v>1.0756650000000001</v>
      </c>
      <c r="U23">
        <f t="shared" si="1"/>
        <v>1.0823156666666665</v>
      </c>
      <c r="W23">
        <f t="shared" si="2"/>
        <v>4.0290801113074641E-2</v>
      </c>
      <c r="X23">
        <f t="shared" si="3"/>
        <v>2.6837326944196883E-3</v>
      </c>
      <c r="Z23">
        <f t="shared" si="4"/>
        <v>8.5396374336434485E-3</v>
      </c>
    </row>
    <row r="24" spans="1:31" x14ac:dyDescent="0.3">
      <c r="A24">
        <v>2.4382299999999999</v>
      </c>
      <c r="B24">
        <v>7.6900000000000004E-4</v>
      </c>
      <c r="C24" s="2">
        <v>23</v>
      </c>
      <c r="D24" s="2">
        <v>13.926933999999999</v>
      </c>
      <c r="E24" s="2">
        <v>1.037669</v>
      </c>
      <c r="G24">
        <v>2.4380890000000002</v>
      </c>
      <c r="H24">
        <v>7.4299999999999995E-4</v>
      </c>
      <c r="I24" s="2">
        <v>23</v>
      </c>
      <c r="J24" s="2">
        <v>13.922966000000001</v>
      </c>
      <c r="K24" s="2">
        <v>1.020575</v>
      </c>
      <c r="M24">
        <v>2.4443290000000002</v>
      </c>
      <c r="N24">
        <v>7.0399999999999998E-4</v>
      </c>
      <c r="O24" s="2">
        <v>23</v>
      </c>
      <c r="P24" s="2">
        <v>14.157007</v>
      </c>
      <c r="Q24" s="2">
        <v>0.96668299999999996</v>
      </c>
      <c r="U24">
        <f t="shared" si="1"/>
        <v>1.0083089999999999</v>
      </c>
      <c r="W24">
        <f t="shared" si="2"/>
        <v>3.7048537299062163E-2</v>
      </c>
      <c r="X24">
        <f t="shared" si="3"/>
        <v>2.467768524901711E-3</v>
      </c>
      <c r="Z24">
        <f t="shared" si="4"/>
        <v>7.8524394462372443E-3</v>
      </c>
    </row>
    <row r="25" spans="1:31" x14ac:dyDescent="0.3">
      <c r="A25">
        <v>2.4613480000000001</v>
      </c>
      <c r="B25">
        <v>7.7899999999999996E-4</v>
      </c>
      <c r="C25" s="2">
        <v>24</v>
      </c>
      <c r="D25" s="2">
        <v>14.765033000000001</v>
      </c>
      <c r="E25" s="2">
        <v>0.99155899999999997</v>
      </c>
      <c r="G25">
        <v>2.4616950000000002</v>
      </c>
      <c r="H25">
        <v>7.2599999999999997E-4</v>
      </c>
      <c r="I25" s="2">
        <v>24</v>
      </c>
      <c r="J25" s="2">
        <v>14.780010000000001</v>
      </c>
      <c r="K25" s="2">
        <v>0.94894699999999998</v>
      </c>
      <c r="M25">
        <v>2.464744</v>
      </c>
      <c r="N25">
        <v>7.3499999999999998E-4</v>
      </c>
      <c r="O25" s="2">
        <v>24</v>
      </c>
      <c r="P25" s="2">
        <v>14.886706</v>
      </c>
      <c r="Q25" s="2">
        <v>0.94578899999999999</v>
      </c>
      <c r="U25">
        <f t="shared" si="1"/>
        <v>0.96209833333333339</v>
      </c>
      <c r="W25">
        <f t="shared" si="2"/>
        <v>2.5562499903830468E-2</v>
      </c>
      <c r="X25">
        <f t="shared" si="3"/>
        <v>1.7026942837517283E-3</v>
      </c>
      <c r="Z25">
        <f t="shared" si="4"/>
        <v>5.4179732108979991E-3</v>
      </c>
    </row>
    <row r="26" spans="1:31" x14ac:dyDescent="0.3">
      <c r="A26">
        <v>2.4688539999999999</v>
      </c>
      <c r="B26">
        <v>7.7099999999999998E-4</v>
      </c>
      <c r="C26" s="2">
        <v>25</v>
      </c>
      <c r="D26" s="2">
        <v>15.028147000000001</v>
      </c>
      <c r="E26" s="2">
        <v>0.96039200000000002</v>
      </c>
      <c r="G26">
        <v>2.4680240000000002</v>
      </c>
      <c r="H26">
        <v>7.7399999999999995E-4</v>
      </c>
      <c r="I26" s="2">
        <v>25</v>
      </c>
      <c r="J26" s="2">
        <v>14.999431</v>
      </c>
      <c r="K26" s="2">
        <v>0.96117699999999995</v>
      </c>
      <c r="M26">
        <v>2.4683830000000002</v>
      </c>
      <c r="N26">
        <v>7.7899999999999996E-4</v>
      </c>
      <c r="O26" s="2">
        <v>25</v>
      </c>
      <c r="P26" s="2">
        <v>15.011334</v>
      </c>
      <c r="Q26" s="2">
        <v>0.96895600000000004</v>
      </c>
      <c r="U26">
        <f t="shared" si="1"/>
        <v>0.9635083333333333</v>
      </c>
      <c r="W26">
        <f t="shared" si="2"/>
        <v>4.7341166370647855E-3</v>
      </c>
      <c r="X26">
        <f t="shared" si="3"/>
        <v>3.1533509503647118E-4</v>
      </c>
      <c r="Z26">
        <f t="shared" si="4"/>
        <v>1.0033962724060512E-3</v>
      </c>
    </row>
    <row r="27" spans="1:31" x14ac:dyDescent="0.3">
      <c r="A27">
        <v>2.4632269999999998</v>
      </c>
      <c r="B27">
        <v>7.2000000000000005E-4</v>
      </c>
      <c r="C27" s="2">
        <v>26</v>
      </c>
      <c r="D27" s="2">
        <v>14.834012</v>
      </c>
      <c r="E27" s="2">
        <v>0.94273300000000004</v>
      </c>
      <c r="G27">
        <v>2.4660410000000001</v>
      </c>
      <c r="H27">
        <v>6.3900000000000003E-4</v>
      </c>
      <c r="I27" s="2">
        <v>26</v>
      </c>
      <c r="J27" s="2">
        <v>14.935574000000001</v>
      </c>
      <c r="K27" s="2">
        <v>0.88365099999999996</v>
      </c>
      <c r="M27">
        <v>2.4675050000000001</v>
      </c>
      <c r="N27">
        <v>6.8599999999999998E-4</v>
      </c>
      <c r="O27" s="2">
        <v>26</v>
      </c>
      <c r="P27" s="2">
        <v>14.984804</v>
      </c>
      <c r="Q27" s="2">
        <v>0.90811699999999995</v>
      </c>
      <c r="U27">
        <f t="shared" si="1"/>
        <v>0.91150033333333325</v>
      </c>
      <c r="W27">
        <f t="shared" si="2"/>
        <v>2.9685954411696715E-2</v>
      </c>
      <c r="X27">
        <f t="shared" si="3"/>
        <v>1.9773537437524336E-3</v>
      </c>
      <c r="Z27">
        <f t="shared" si="4"/>
        <v>6.2919396126202435E-3</v>
      </c>
    </row>
    <row r="28" spans="1:31" x14ac:dyDescent="0.3">
      <c r="A28">
        <v>2.4503710000000001</v>
      </c>
      <c r="B28">
        <v>7.45E-4</v>
      </c>
      <c r="C28" s="2">
        <v>27</v>
      </c>
      <c r="D28" s="2">
        <v>14.37448</v>
      </c>
      <c r="E28" s="2">
        <v>0.99529599999999996</v>
      </c>
      <c r="G28">
        <v>2.4506039999999998</v>
      </c>
      <c r="H28">
        <v>8.3000000000000001E-4</v>
      </c>
      <c r="I28" s="2">
        <v>27</v>
      </c>
      <c r="J28" s="2">
        <v>14.379576</v>
      </c>
      <c r="K28" s="2">
        <v>1.041714</v>
      </c>
      <c r="M28">
        <v>2.4482780000000002</v>
      </c>
      <c r="N28">
        <v>6.8000000000000005E-4</v>
      </c>
      <c r="O28" s="2">
        <v>27</v>
      </c>
      <c r="P28" s="2">
        <v>14.301971999999999</v>
      </c>
      <c r="Q28" s="2">
        <v>0.94890699999999994</v>
      </c>
      <c r="U28">
        <f t="shared" si="1"/>
        <v>0.99530566666666653</v>
      </c>
      <c r="W28">
        <f t="shared" si="2"/>
        <v>4.6403500755151414E-2</v>
      </c>
      <c r="X28">
        <f t="shared" si="3"/>
        <v>3.0908939180093941E-3</v>
      </c>
      <c r="Z28">
        <f t="shared" si="4"/>
        <v>9.8352244471058923E-3</v>
      </c>
    </row>
    <row r="29" spans="1:31" x14ac:dyDescent="0.3">
      <c r="A29">
        <v>2.4220869999999999</v>
      </c>
      <c r="B29">
        <v>7.3999999999999999E-4</v>
      </c>
      <c r="C29" s="2">
        <v>28</v>
      </c>
      <c r="D29" s="2">
        <v>13.310797000000001</v>
      </c>
      <c r="E29" s="2">
        <v>1.0643279999999999</v>
      </c>
      <c r="G29">
        <v>2.4296790000000001</v>
      </c>
      <c r="H29">
        <v>7.1500000000000003E-4</v>
      </c>
      <c r="I29" s="2">
        <v>28</v>
      </c>
      <c r="J29" s="2">
        <v>13.606016</v>
      </c>
      <c r="K29" s="2">
        <v>1.026157</v>
      </c>
      <c r="M29">
        <v>2.4292560000000001</v>
      </c>
      <c r="N29">
        <v>7.76E-4</v>
      </c>
      <c r="O29" s="2">
        <v>28</v>
      </c>
      <c r="P29" s="2">
        <v>13.586327000000001</v>
      </c>
      <c r="Q29" s="2">
        <v>1.072246</v>
      </c>
      <c r="U29">
        <f t="shared" si="1"/>
        <v>1.0542436666666666</v>
      </c>
      <c r="W29">
        <f t="shared" si="2"/>
        <v>2.4643849421982226E-2</v>
      </c>
      <c r="X29">
        <f t="shared" si="3"/>
        <v>1.6415038317187335E-3</v>
      </c>
      <c r="Z29">
        <f t="shared" si="4"/>
        <v>5.2232651925290096E-3</v>
      </c>
    </row>
    <row r="30" spans="1:31" x14ac:dyDescent="0.3">
      <c r="A30">
        <v>2.3927109999999998</v>
      </c>
      <c r="B30">
        <v>7.5199999999999996E-4</v>
      </c>
      <c r="C30" s="2">
        <v>29</v>
      </c>
      <c r="D30" s="2">
        <v>12.105013</v>
      </c>
      <c r="E30" s="2">
        <v>1.158066</v>
      </c>
      <c r="G30">
        <v>2.3955380000000002</v>
      </c>
      <c r="H30">
        <v>8.4099999999999995E-4</v>
      </c>
      <c r="I30" s="2">
        <v>29</v>
      </c>
      <c r="J30" s="2">
        <v>12.217598000000001</v>
      </c>
      <c r="K30" s="2">
        <v>1.23794</v>
      </c>
      <c r="M30">
        <v>2.3966180000000001</v>
      </c>
      <c r="N30">
        <v>7.6900000000000004E-4</v>
      </c>
      <c r="O30" s="2">
        <v>29</v>
      </c>
      <c r="P30" s="2">
        <v>12.269636</v>
      </c>
      <c r="Q30" s="2">
        <v>1.173281</v>
      </c>
      <c r="U30">
        <f t="shared" si="1"/>
        <v>1.1897623333333334</v>
      </c>
      <c r="W30">
        <f t="shared" si="2"/>
        <v>4.2410962383956037E-2</v>
      </c>
      <c r="X30">
        <f t="shared" si="3"/>
        <v>2.8249546598042479E-3</v>
      </c>
      <c r="Z30">
        <f t="shared" si="4"/>
        <v>8.9890057274971159E-3</v>
      </c>
    </row>
    <row r="31" spans="1:31" x14ac:dyDescent="0.3">
      <c r="A31">
        <v>2.3522479999999999</v>
      </c>
      <c r="B31">
        <v>6.8900000000000005E-4</v>
      </c>
      <c r="C31" s="2">
        <v>30</v>
      </c>
      <c r="D31" s="2">
        <v>10.208285</v>
      </c>
      <c r="E31" s="2">
        <v>1.318586</v>
      </c>
      <c r="G31">
        <v>2.3539140000000001</v>
      </c>
      <c r="H31">
        <v>5.8399999999999999E-4</v>
      </c>
      <c r="I31" s="2">
        <v>30</v>
      </c>
      <c r="J31" s="2">
        <v>10.305300000000001</v>
      </c>
      <c r="K31" s="2">
        <v>1.2139409999999999</v>
      </c>
      <c r="M31">
        <v>2.3486549999999999</v>
      </c>
      <c r="N31">
        <v>6.0599999999999998E-4</v>
      </c>
      <c r="O31" s="2">
        <v>30</v>
      </c>
      <c r="P31" s="2">
        <v>10.032067</v>
      </c>
      <c r="Q31" s="2">
        <v>1.257633</v>
      </c>
      <c r="U31">
        <f t="shared" si="1"/>
        <v>1.2633866666666667</v>
      </c>
      <c r="W31">
        <f t="shared" si="2"/>
        <v>5.2559228650479052E-2</v>
      </c>
      <c r="X31">
        <f t="shared" si="3"/>
        <v>3.5009212134279786E-3</v>
      </c>
      <c r="Z31">
        <f t="shared" si="4"/>
        <v>1.1139931301127828E-2</v>
      </c>
    </row>
    <row r="32" spans="1:31" x14ac:dyDescent="0.3">
      <c r="A32">
        <v>2.3152970000000002</v>
      </c>
      <c r="B32">
        <v>3.7500000000000001E-4</v>
      </c>
      <c r="C32" s="2">
        <v>31</v>
      </c>
      <c r="D32" s="2">
        <v>8.1360690000000009</v>
      </c>
      <c r="E32" s="2">
        <v>1.210442</v>
      </c>
      <c r="G32">
        <v>2.3154159999999999</v>
      </c>
      <c r="H32">
        <v>4.55E-4</v>
      </c>
      <c r="I32" s="2">
        <v>31</v>
      </c>
      <c r="J32" s="2">
        <v>8.1251639999999998</v>
      </c>
      <c r="K32" s="2">
        <v>1.328754</v>
      </c>
      <c r="M32">
        <v>2.3122609999999999</v>
      </c>
      <c r="N32">
        <v>3.2400000000000001E-4</v>
      </c>
      <c r="O32" s="2">
        <v>31</v>
      </c>
      <c r="P32" s="2">
        <v>7.9446380000000003</v>
      </c>
      <c r="Q32" s="2">
        <v>1.1819310000000001</v>
      </c>
      <c r="U32">
        <f t="shared" si="1"/>
        <v>1.2403756666666668</v>
      </c>
      <c r="W32">
        <f t="shared" si="2"/>
        <v>7.7854136899289605E-2</v>
      </c>
      <c r="X32">
        <f t="shared" si="3"/>
        <v>5.1857914665451362E-3</v>
      </c>
      <c r="Z32">
        <f t="shared" si="4"/>
        <v>1.6501188446546623E-2</v>
      </c>
    </row>
    <row r="33" spans="1:26" x14ac:dyDescent="0.3">
      <c r="A33">
        <v>2.2848130000000002</v>
      </c>
      <c r="B33">
        <v>2.1499999999999999E-4</v>
      </c>
      <c r="C33" s="2">
        <v>32</v>
      </c>
      <c r="D33" s="2">
        <v>5.8632160000000004</v>
      </c>
      <c r="E33" s="2">
        <v>1.3030630000000001</v>
      </c>
      <c r="G33">
        <v>2.2825709999999999</v>
      </c>
      <c r="H33">
        <v>2.02E-4</v>
      </c>
      <c r="I33" s="2">
        <v>32</v>
      </c>
      <c r="J33" s="2">
        <v>5.6531219999999998</v>
      </c>
      <c r="K33" s="2">
        <v>1.3453649999999999</v>
      </c>
      <c r="M33">
        <v>2.2828620000000002</v>
      </c>
      <c r="N33">
        <v>2.0100000000000001E-4</v>
      </c>
      <c r="O33" s="2">
        <v>32</v>
      </c>
      <c r="P33" s="2">
        <v>5.6886979999999996</v>
      </c>
      <c r="Q33" s="2">
        <v>1.3006420000000001</v>
      </c>
      <c r="U33">
        <f t="shared" si="1"/>
        <v>1.3163566666666666</v>
      </c>
      <c r="W33">
        <f t="shared" si="2"/>
        <v>2.5151100618726982E-2</v>
      </c>
      <c r="X33">
        <f t="shared" si="3"/>
        <v>1.6752913609655931E-3</v>
      </c>
      <c r="Z33">
        <f t="shared" si="4"/>
        <v>5.330777110592517E-3</v>
      </c>
    </row>
    <row r="34" spans="1:26" x14ac:dyDescent="0.3">
      <c r="A34">
        <v>2.2623739999999999</v>
      </c>
      <c r="B34">
        <v>1.02E-4</v>
      </c>
      <c r="C34" s="2">
        <v>33</v>
      </c>
      <c r="D34" s="2">
        <v>3.0876920000000001</v>
      </c>
      <c r="E34" s="2">
        <v>1.9709080000000001</v>
      </c>
      <c r="G34">
        <v>2.2633220000000001</v>
      </c>
      <c r="H34">
        <v>1.0399999999999999E-4</v>
      </c>
      <c r="I34" s="2">
        <v>33</v>
      </c>
      <c r="J34" s="2">
        <v>3.2961990000000001</v>
      </c>
      <c r="K34" s="2">
        <v>1.8700619999999999</v>
      </c>
      <c r="M34">
        <v>2.262426</v>
      </c>
      <c r="N34">
        <v>9.8147500000000002E-5</v>
      </c>
      <c r="O34" s="2">
        <v>33</v>
      </c>
      <c r="P34" s="2">
        <v>3.1367620000000001</v>
      </c>
      <c r="Q34" s="2">
        <v>1.942599</v>
      </c>
      <c r="U34">
        <f t="shared" si="1"/>
        <v>1.9278563333333334</v>
      </c>
      <c r="W34">
        <f t="shared" si="2"/>
        <v>5.2014311437654767E-2</v>
      </c>
      <c r="X34">
        <f t="shared" si="3"/>
        <v>3.4646247859703963E-3</v>
      </c>
      <c r="Z34">
        <f t="shared" si="4"/>
        <v>1.1024436068957802E-2</v>
      </c>
    </row>
    <row r="35" spans="1:26" x14ac:dyDescent="0.3">
      <c r="A35">
        <v>2.2524099999999998</v>
      </c>
      <c r="B35" s="1">
        <v>4.9605309999999998E-5</v>
      </c>
      <c r="C35" s="2">
        <v>34</v>
      </c>
      <c r="D35" s="2">
        <v>0.78207899999999997</v>
      </c>
      <c r="E35" s="2">
        <v>2.3190230000000001</v>
      </c>
      <c r="G35">
        <v>2.2526769999999998</v>
      </c>
      <c r="H35">
        <v>5.8249479999999997E-5</v>
      </c>
      <c r="I35" s="2">
        <v>34</v>
      </c>
      <c r="J35" s="2">
        <v>0.81545199999999995</v>
      </c>
      <c r="K35" s="2">
        <v>2.388433</v>
      </c>
      <c r="M35">
        <v>2.2523260000000001</v>
      </c>
      <c r="N35">
        <v>4.2459529999999998E-5</v>
      </c>
      <c r="O35" s="2">
        <v>34</v>
      </c>
      <c r="P35" s="2">
        <v>0.72636199999999995</v>
      </c>
      <c r="Q35" s="2">
        <v>2.2411460000000001</v>
      </c>
      <c r="U35">
        <f t="shared" si="1"/>
        <v>2.316200666666667</v>
      </c>
      <c r="W35">
        <f t="shared" si="2"/>
        <v>7.3684050284531247E-2</v>
      </c>
      <c r="X35">
        <f t="shared" si="3"/>
        <v>4.9080258853847949E-3</v>
      </c>
      <c r="Z35">
        <f t="shared" si="4"/>
        <v>1.5617338367294417E-2</v>
      </c>
    </row>
    <row r="36" spans="1:26" x14ac:dyDescent="0.3">
      <c r="A36">
        <v>2.2494010000000002</v>
      </c>
      <c r="B36" s="1">
        <v>3.0023740000000001E-5</v>
      </c>
      <c r="C36" s="2">
        <v>35</v>
      </c>
      <c r="D36" s="2">
        <v>0</v>
      </c>
      <c r="E36" s="2">
        <v>2.097226</v>
      </c>
      <c r="G36">
        <v>2.2491989999999999</v>
      </c>
      <c r="H36">
        <v>2.9952309999999999E-5</v>
      </c>
      <c r="I36" s="2">
        <v>35</v>
      </c>
      <c r="J36" s="2">
        <v>-0.34558</v>
      </c>
      <c r="K36" s="2">
        <v>2.0821649999999998</v>
      </c>
      <c r="M36">
        <v>2.2494770000000002</v>
      </c>
      <c r="N36">
        <v>2.7429490000000002E-5</v>
      </c>
      <c r="O36" s="2">
        <v>35</v>
      </c>
      <c r="P36" s="2">
        <v>-0.25126900000000002</v>
      </c>
      <c r="Q36" s="2">
        <v>2.055984</v>
      </c>
      <c r="U36">
        <f t="shared" si="1"/>
        <v>2.0784583333333333</v>
      </c>
      <c r="W36">
        <f t="shared" si="2"/>
        <v>2.0869359701086485E-2</v>
      </c>
      <c r="X36">
        <f t="shared" si="3"/>
        <v>1.3900885907983493E-3</v>
      </c>
      <c r="Z36">
        <f t="shared" si="4"/>
        <v>4.4232618959203478E-3</v>
      </c>
    </row>
    <row r="37" spans="1:26" x14ac:dyDescent="0.3">
      <c r="A37">
        <v>2.248615</v>
      </c>
      <c r="B37" s="1">
        <v>2.3276380000000002E-5</v>
      </c>
      <c r="C37">
        <v>36</v>
      </c>
      <c r="D37">
        <v>-0.616448</v>
      </c>
      <c r="E37">
        <v>1.9329460000000001</v>
      </c>
      <c r="G37">
        <v>2.2492350000000001</v>
      </c>
      <c r="H37">
        <v>1.928419E-5</v>
      </c>
      <c r="I37">
        <v>36</v>
      </c>
      <c r="J37">
        <v>-0.349997</v>
      </c>
      <c r="K37">
        <v>1.8813040000000001</v>
      </c>
      <c r="M37">
        <v>2.2497440000000002</v>
      </c>
      <c r="N37">
        <v>2.3686999999999999E-5</v>
      </c>
      <c r="O37">
        <v>36</v>
      </c>
      <c r="P37">
        <v>-0.16331100000000001</v>
      </c>
      <c r="Q37">
        <v>1.9914590000000001</v>
      </c>
    </row>
    <row r="38" spans="1:26" x14ac:dyDescent="0.3">
      <c r="A38">
        <v>2.2487219999999999</v>
      </c>
      <c r="B38" s="1">
        <v>1.7620340000000001E-5</v>
      </c>
      <c r="C38">
        <v>37</v>
      </c>
      <c r="D38">
        <v>-0.61568500000000004</v>
      </c>
      <c r="E38">
        <v>1.7962070000000001</v>
      </c>
      <c r="G38">
        <v>2.2489059999999998</v>
      </c>
      <c r="H38">
        <v>1.682748E-5</v>
      </c>
      <c r="I38">
        <v>37</v>
      </c>
      <c r="J38">
        <v>-0.51366800000000001</v>
      </c>
      <c r="K38">
        <v>1.7999320000000001</v>
      </c>
      <c r="M38">
        <v>2.2490380000000001</v>
      </c>
      <c r="N38">
        <v>1.6912849999999999E-5</v>
      </c>
      <c r="O38">
        <v>37</v>
      </c>
      <c r="P38">
        <v>-0.48903099999999999</v>
      </c>
      <c r="Q38">
        <v>1.776551</v>
      </c>
    </row>
    <row r="39" spans="1:26" x14ac:dyDescent="0.3">
      <c r="A39">
        <v>2.2493989999999999</v>
      </c>
      <c r="B39" s="1">
        <v>1.583011E-5</v>
      </c>
      <c r="C39">
        <v>38</v>
      </c>
      <c r="D39">
        <v>-0.32400899999999999</v>
      </c>
      <c r="E39">
        <v>1.78983</v>
      </c>
      <c r="G39">
        <v>2.2488959999999998</v>
      </c>
      <c r="H39">
        <v>1.386848E-5</v>
      </c>
      <c r="I39">
        <v>38</v>
      </c>
      <c r="J39">
        <v>-0.53243700000000005</v>
      </c>
      <c r="K39">
        <v>1.726893</v>
      </c>
      <c r="M39">
        <v>2.2484790000000001</v>
      </c>
      <c r="N39">
        <v>1.418598E-5</v>
      </c>
      <c r="O39">
        <v>38</v>
      </c>
      <c r="P39">
        <v>-0.73433700000000002</v>
      </c>
      <c r="Q39">
        <v>1.6764079999999999</v>
      </c>
    </row>
    <row r="40" spans="1:26" x14ac:dyDescent="0.3">
      <c r="A40">
        <v>2.248942</v>
      </c>
      <c r="B40" s="1">
        <v>1.00506E-5</v>
      </c>
      <c r="C40">
        <v>39</v>
      </c>
      <c r="D40">
        <v>-0.56129399999999996</v>
      </c>
      <c r="E40">
        <v>1.567218</v>
      </c>
      <c r="G40">
        <v>2.2488980000000001</v>
      </c>
      <c r="H40">
        <v>1.114329E-5</v>
      </c>
      <c r="I40">
        <v>39</v>
      </c>
      <c r="J40">
        <v>-0.60611000000000004</v>
      </c>
      <c r="K40">
        <v>1.5521469999999999</v>
      </c>
      <c r="M40">
        <v>2.248875</v>
      </c>
      <c r="N40">
        <v>7.7420740000000005E-6</v>
      </c>
      <c r="O40">
        <v>39</v>
      </c>
      <c r="P40">
        <v>-0.64069299999999996</v>
      </c>
      <c r="Q40">
        <v>1.448224</v>
      </c>
    </row>
    <row r="41" spans="1:26" x14ac:dyDescent="0.3">
      <c r="A41">
        <v>2.2489539999999999</v>
      </c>
      <c r="B41" s="1">
        <v>9.7176179999999992E-6</v>
      </c>
      <c r="C41">
        <v>40</v>
      </c>
      <c r="D41">
        <v>-0.61107299999999998</v>
      </c>
      <c r="E41">
        <v>1.527506</v>
      </c>
      <c r="G41">
        <v>2.2492070000000002</v>
      </c>
      <c r="H41">
        <v>8.2143110000000004E-6</v>
      </c>
      <c r="I41">
        <v>40</v>
      </c>
      <c r="J41">
        <v>-0.48429100000000003</v>
      </c>
      <c r="K41">
        <v>1.465776</v>
      </c>
      <c r="M41">
        <v>2.2484760000000001</v>
      </c>
      <c r="N41">
        <v>7.5689100000000003E-6</v>
      </c>
      <c r="O41">
        <v>40</v>
      </c>
      <c r="P41">
        <v>-0.78617199999999998</v>
      </c>
      <c r="Q41">
        <v>1.3988879999999999</v>
      </c>
    </row>
    <row r="42" spans="1:26" x14ac:dyDescent="0.3">
      <c r="A42">
        <v>2.248799</v>
      </c>
      <c r="B42" s="1">
        <v>5.9873929999999996E-6</v>
      </c>
      <c r="C42">
        <v>41</v>
      </c>
      <c r="D42">
        <v>-0.75126599999999999</v>
      </c>
      <c r="E42">
        <v>1.286214</v>
      </c>
      <c r="G42">
        <v>2.248837</v>
      </c>
      <c r="H42">
        <v>5.5240760000000004E-6</v>
      </c>
      <c r="I42">
        <v>41</v>
      </c>
      <c r="J42">
        <v>-0.71009100000000003</v>
      </c>
      <c r="K42">
        <v>1.2860499999999999</v>
      </c>
      <c r="M42">
        <v>2.2487219999999999</v>
      </c>
      <c r="N42">
        <v>5.8437599999999996E-6</v>
      </c>
      <c r="O42">
        <v>41</v>
      </c>
      <c r="P42">
        <v>-0.74515299999999995</v>
      </c>
      <c r="Q42">
        <v>1.3255859999999999</v>
      </c>
    </row>
    <row r="43" spans="1:26" x14ac:dyDescent="0.3">
      <c r="A43">
        <v>2.2487910000000002</v>
      </c>
      <c r="B43" s="1">
        <v>3.887813E-6</v>
      </c>
      <c r="C43">
        <v>42</v>
      </c>
      <c r="D43">
        <v>-0.76792000000000005</v>
      </c>
      <c r="E43">
        <v>1.142987</v>
      </c>
      <c r="G43">
        <v>2.2488199999999998</v>
      </c>
      <c r="H43">
        <v>4.204227E-6</v>
      </c>
      <c r="I43">
        <v>42</v>
      </c>
      <c r="J43">
        <v>-0.71767400000000003</v>
      </c>
      <c r="K43">
        <v>1.1950719999999999</v>
      </c>
      <c r="M43">
        <v>2.2484259999999998</v>
      </c>
      <c r="N43">
        <v>4.4214179999999998E-6</v>
      </c>
      <c r="O43">
        <v>42</v>
      </c>
      <c r="P43">
        <v>-0.921713</v>
      </c>
      <c r="Q43">
        <v>1.1647419999999999</v>
      </c>
    </row>
    <row r="44" spans="1:26" x14ac:dyDescent="0.3">
      <c r="A44">
        <v>2.2482859999999998</v>
      </c>
      <c r="B44" s="1">
        <v>3.3308529999999999E-6</v>
      </c>
      <c r="C44">
        <v>43</v>
      </c>
      <c r="D44">
        <v>-1.0959099999999999</v>
      </c>
      <c r="E44">
        <v>0.98580299999999998</v>
      </c>
      <c r="G44">
        <v>2.2482009999999999</v>
      </c>
      <c r="H44">
        <v>3.1699389999999999E-6</v>
      </c>
      <c r="I44">
        <v>43</v>
      </c>
      <c r="J44">
        <v>-1.130174</v>
      </c>
      <c r="K44">
        <v>0.975302</v>
      </c>
      <c r="M44">
        <v>2.2483469999999999</v>
      </c>
      <c r="N44">
        <v>3.0804409999999998E-6</v>
      </c>
      <c r="O44">
        <v>43</v>
      </c>
      <c r="P44">
        <v>-1.0404100000000001</v>
      </c>
      <c r="Q44">
        <v>0.98324800000000001</v>
      </c>
    </row>
    <row r="45" spans="1:26" x14ac:dyDescent="0.3">
      <c r="A45">
        <v>2.248577</v>
      </c>
      <c r="B45" s="1">
        <v>2.8108490000000001E-6</v>
      </c>
      <c r="C45">
        <v>44</v>
      </c>
      <c r="D45">
        <v>-0.94530700000000001</v>
      </c>
      <c r="E45">
        <v>0.98569499999999999</v>
      </c>
      <c r="G45">
        <v>2.248237</v>
      </c>
      <c r="H45">
        <v>2.7693139999999999E-6</v>
      </c>
      <c r="I45">
        <v>44</v>
      </c>
      <c r="J45">
        <v>-1.124382</v>
      </c>
      <c r="K45">
        <v>0.93561499999999997</v>
      </c>
      <c r="M45">
        <v>2.2485400000000002</v>
      </c>
      <c r="N45">
        <v>2.7476460000000002E-6</v>
      </c>
      <c r="O45">
        <v>44</v>
      </c>
      <c r="P45">
        <v>-0.95830099999999996</v>
      </c>
      <c r="Q45">
        <v>0.94867000000000001</v>
      </c>
    </row>
    <row r="46" spans="1:26" x14ac:dyDescent="0.3">
      <c r="A46">
        <v>2.2485979999999999</v>
      </c>
      <c r="B46" s="1">
        <v>2.2922420000000002E-6</v>
      </c>
      <c r="C46">
        <v>45</v>
      </c>
      <c r="D46">
        <v>-0.96430800000000005</v>
      </c>
      <c r="E46">
        <v>0.92123699999999997</v>
      </c>
      <c r="G46">
        <v>2.2484510000000002</v>
      </c>
      <c r="H46">
        <v>2.4598179999999998E-6</v>
      </c>
      <c r="I46">
        <v>45</v>
      </c>
      <c r="J46">
        <v>-1.0305789999999999</v>
      </c>
      <c r="K46">
        <v>0.87277800000000005</v>
      </c>
      <c r="M46">
        <v>2.2484929999999999</v>
      </c>
      <c r="N46">
        <v>2.1310890000000001E-6</v>
      </c>
      <c r="O46">
        <v>45</v>
      </c>
      <c r="P46">
        <v>-1.019846</v>
      </c>
      <c r="Q46">
        <v>0.86641199999999996</v>
      </c>
    </row>
    <row r="47" spans="1:26" x14ac:dyDescent="0.3">
      <c r="A47">
        <v>2.248481</v>
      </c>
      <c r="B47" s="1">
        <v>1.7505649999999999E-6</v>
      </c>
      <c r="C47">
        <v>46</v>
      </c>
      <c r="D47">
        <v>-1.0477080000000001</v>
      </c>
      <c r="E47">
        <v>0.81021600000000005</v>
      </c>
      <c r="G47">
        <v>2.2485400000000002</v>
      </c>
      <c r="H47">
        <v>1.993997E-6</v>
      </c>
      <c r="I47">
        <v>46</v>
      </c>
      <c r="J47">
        <v>-0.99909300000000001</v>
      </c>
      <c r="K47">
        <v>0.86438000000000004</v>
      </c>
      <c r="M47">
        <v>2.248351</v>
      </c>
      <c r="N47">
        <v>2.3759150000000002E-6</v>
      </c>
      <c r="O47">
        <v>46</v>
      </c>
      <c r="P47">
        <v>-1.1095269999999999</v>
      </c>
      <c r="Q47">
        <v>0.81017600000000001</v>
      </c>
    </row>
    <row r="48" spans="1:26" x14ac:dyDescent="0.3">
      <c r="A48">
        <v>2.248313</v>
      </c>
      <c r="B48" s="1">
        <v>2.3656209999999998E-6</v>
      </c>
      <c r="C48">
        <v>47</v>
      </c>
      <c r="D48">
        <v>-1.1143529999999999</v>
      </c>
      <c r="E48">
        <v>0.81793899999999997</v>
      </c>
      <c r="G48">
        <v>2.2481179999999998</v>
      </c>
      <c r="H48">
        <v>1.6843520000000001E-6</v>
      </c>
      <c r="I48">
        <v>47</v>
      </c>
      <c r="J48">
        <v>-1.2503150000000001</v>
      </c>
      <c r="K48">
        <v>0.689577</v>
      </c>
      <c r="M48">
        <v>2.2485240000000002</v>
      </c>
      <c r="N48">
        <v>1.7068990000000001E-6</v>
      </c>
      <c r="O48">
        <v>47</v>
      </c>
      <c r="P48">
        <v>-1.0321389999999999</v>
      </c>
      <c r="Q48">
        <v>0.79402300000000003</v>
      </c>
    </row>
    <row r="49" spans="1:17" x14ac:dyDescent="0.3">
      <c r="A49">
        <v>2.2482169999999999</v>
      </c>
      <c r="B49" s="1">
        <v>1.773106E-6</v>
      </c>
      <c r="C49">
        <v>48</v>
      </c>
      <c r="D49">
        <v>-1.188944</v>
      </c>
      <c r="E49">
        <v>0.74404700000000001</v>
      </c>
      <c r="G49">
        <v>2.2481849999999999</v>
      </c>
      <c r="H49">
        <v>1.6812769999999999E-6</v>
      </c>
      <c r="I49">
        <v>48</v>
      </c>
      <c r="J49">
        <v>-1.227816</v>
      </c>
      <c r="K49">
        <v>0.68316600000000005</v>
      </c>
      <c r="M49">
        <v>2.2483689999999998</v>
      </c>
      <c r="N49">
        <v>1.9621569999999999E-6</v>
      </c>
      <c r="O49">
        <v>48</v>
      </c>
      <c r="P49">
        <v>-1.1048579999999999</v>
      </c>
      <c r="Q49">
        <v>0.83987800000000001</v>
      </c>
    </row>
    <row r="50" spans="1:17" x14ac:dyDescent="0.3">
      <c r="A50">
        <v>2.248319</v>
      </c>
      <c r="B50" s="1">
        <v>1.5692120000000001E-6</v>
      </c>
      <c r="C50">
        <v>49</v>
      </c>
      <c r="D50">
        <v>-1.164946</v>
      </c>
      <c r="E50">
        <v>0.701067</v>
      </c>
      <c r="G50">
        <v>2.2484410000000001</v>
      </c>
      <c r="H50">
        <v>1.362575E-6</v>
      </c>
      <c r="I50">
        <v>49</v>
      </c>
      <c r="J50">
        <v>-1.1198129999999999</v>
      </c>
      <c r="K50">
        <v>0.69743200000000005</v>
      </c>
      <c r="M50">
        <v>2.2484869999999999</v>
      </c>
      <c r="N50">
        <v>2.3298300000000001E-6</v>
      </c>
      <c r="O50">
        <v>49</v>
      </c>
      <c r="P50">
        <v>-1.078708</v>
      </c>
      <c r="Q50">
        <v>0.84235800000000005</v>
      </c>
    </row>
    <row r="51" spans="1:17" x14ac:dyDescent="0.3">
      <c r="A51">
        <v>2.2485819999999999</v>
      </c>
      <c r="B51" s="1">
        <v>1.3622179999999999E-6</v>
      </c>
      <c r="C51">
        <v>50</v>
      </c>
      <c r="D51">
        <v>-1.03074</v>
      </c>
      <c r="E51">
        <v>0.71759399999999995</v>
      </c>
      <c r="G51">
        <v>2.2484299999999999</v>
      </c>
      <c r="H51">
        <v>1.76074E-6</v>
      </c>
      <c r="I51">
        <v>50</v>
      </c>
      <c r="J51">
        <v>-1.0952519999999999</v>
      </c>
      <c r="K51">
        <v>0.76770799999999995</v>
      </c>
      <c r="M51">
        <v>2.2479779999999998</v>
      </c>
      <c r="N51">
        <v>1.62555E-6</v>
      </c>
      <c r="O51">
        <v>50</v>
      </c>
      <c r="P51">
        <v>-1.326203</v>
      </c>
      <c r="Q51">
        <v>0.63417100000000004</v>
      </c>
    </row>
    <row r="52" spans="1:17" x14ac:dyDescent="0.3">
      <c r="A52">
        <v>2.2486130000000002</v>
      </c>
      <c r="B52" s="1">
        <v>1.6006289999999999E-6</v>
      </c>
      <c r="C52">
        <v>1</v>
      </c>
      <c r="D52">
        <v>-1.0243679999999999</v>
      </c>
      <c r="E52">
        <v>0.74854500000000002</v>
      </c>
      <c r="G52">
        <v>2.2483029999999999</v>
      </c>
      <c r="H52">
        <v>1.843838E-6</v>
      </c>
      <c r="I52">
        <v>1</v>
      </c>
      <c r="J52">
        <v>-1.1712819999999999</v>
      </c>
      <c r="K52">
        <v>0.74952300000000005</v>
      </c>
      <c r="M52">
        <v>2.248434</v>
      </c>
      <c r="N52">
        <v>1.357087E-6</v>
      </c>
      <c r="O52">
        <v>1</v>
      </c>
      <c r="P52">
        <v>-1.1324190000000001</v>
      </c>
      <c r="Q52">
        <v>0.64066100000000004</v>
      </c>
    </row>
    <row r="53" spans="1:17" x14ac:dyDescent="0.3">
      <c r="A53">
        <v>2.2484850000000001</v>
      </c>
      <c r="B53" s="1">
        <v>1.7068399999999999E-6</v>
      </c>
      <c r="C53">
        <v>2</v>
      </c>
      <c r="D53">
        <v>-1.081375</v>
      </c>
      <c r="E53">
        <v>0.76062600000000002</v>
      </c>
      <c r="G53">
        <v>2.2482060000000001</v>
      </c>
      <c r="H53">
        <v>1.6279750000000001E-6</v>
      </c>
      <c r="I53">
        <v>2</v>
      </c>
      <c r="J53">
        <v>-1.2070780000000001</v>
      </c>
      <c r="K53">
        <v>0.71187400000000001</v>
      </c>
      <c r="M53">
        <v>2.2483900000000001</v>
      </c>
      <c r="N53">
        <v>1.8086069999999999E-6</v>
      </c>
      <c r="O53">
        <v>2</v>
      </c>
      <c r="P53">
        <v>-1.1147069999999999</v>
      </c>
      <c r="Q53">
        <v>0.78071999999999997</v>
      </c>
    </row>
    <row r="54" spans="1:17" x14ac:dyDescent="0.3">
      <c r="A54">
        <v>2.2483759999999999</v>
      </c>
      <c r="B54" s="1">
        <v>2.7346820000000002E-6</v>
      </c>
      <c r="C54">
        <v>3</v>
      </c>
      <c r="D54">
        <v>-1.0998220000000001</v>
      </c>
      <c r="E54">
        <v>0.77111200000000002</v>
      </c>
      <c r="G54">
        <v>2.2484660000000001</v>
      </c>
      <c r="H54">
        <v>2.011179E-6</v>
      </c>
      <c r="I54">
        <v>3</v>
      </c>
      <c r="J54">
        <v>-1.044276</v>
      </c>
      <c r="K54">
        <v>0.80368899999999999</v>
      </c>
      <c r="M54">
        <v>2.2482920000000002</v>
      </c>
      <c r="N54">
        <v>1.780258E-6</v>
      </c>
      <c r="O54">
        <v>3</v>
      </c>
      <c r="P54">
        <v>-1.154739</v>
      </c>
      <c r="Q54">
        <v>0.74598399999999998</v>
      </c>
    </row>
    <row r="55" spans="1:17" x14ac:dyDescent="0.3">
      <c r="A55">
        <v>2.2488079999999999</v>
      </c>
      <c r="B55" s="1">
        <v>1.6564970000000001E-6</v>
      </c>
      <c r="C55">
        <v>4</v>
      </c>
      <c r="D55">
        <v>-0.86898299999999995</v>
      </c>
      <c r="E55">
        <v>0.85107600000000005</v>
      </c>
      <c r="G55">
        <v>2.248586</v>
      </c>
      <c r="H55">
        <v>2.3073669999999999E-6</v>
      </c>
      <c r="I55">
        <v>4</v>
      </c>
      <c r="J55">
        <v>-0.97616599999999998</v>
      </c>
      <c r="K55">
        <v>0.86177300000000001</v>
      </c>
      <c r="M55">
        <v>2.2482190000000002</v>
      </c>
      <c r="N55">
        <v>1.6219770000000001E-6</v>
      </c>
      <c r="O55">
        <v>4</v>
      </c>
      <c r="P55">
        <v>-1.2080979999999999</v>
      </c>
      <c r="Q55">
        <v>0.69209500000000002</v>
      </c>
    </row>
    <row r="56" spans="1:17" x14ac:dyDescent="0.3">
      <c r="A56">
        <v>2.2485909999999998</v>
      </c>
      <c r="B56" s="1">
        <v>2.164363E-6</v>
      </c>
      <c r="C56">
        <v>5</v>
      </c>
      <c r="D56">
        <v>-0.95480200000000004</v>
      </c>
      <c r="E56">
        <v>0.88322000000000001</v>
      </c>
      <c r="G56">
        <v>2.248513</v>
      </c>
      <c r="H56">
        <v>2.2249059999999998E-6</v>
      </c>
      <c r="I56">
        <v>5</v>
      </c>
      <c r="J56">
        <v>-1.002939</v>
      </c>
      <c r="K56">
        <v>0.898617</v>
      </c>
      <c r="M56">
        <v>2.2483240000000002</v>
      </c>
      <c r="N56">
        <v>2.147094E-6</v>
      </c>
      <c r="O56">
        <v>5</v>
      </c>
      <c r="P56">
        <v>-1.115361</v>
      </c>
      <c r="Q56">
        <v>0.825457</v>
      </c>
    </row>
    <row r="57" spans="1:17" x14ac:dyDescent="0.3">
      <c r="A57">
        <v>2.2488000000000001</v>
      </c>
      <c r="B57" s="1">
        <v>2.510295E-6</v>
      </c>
      <c r="C57">
        <v>6</v>
      </c>
      <c r="D57">
        <v>-0.81605099999999997</v>
      </c>
      <c r="E57">
        <v>0.99495800000000001</v>
      </c>
      <c r="G57">
        <v>2.248672</v>
      </c>
      <c r="H57">
        <v>2.3629810000000002E-6</v>
      </c>
      <c r="I57">
        <v>6</v>
      </c>
      <c r="J57">
        <v>-0.89709799999999995</v>
      </c>
      <c r="K57">
        <v>0.94149300000000002</v>
      </c>
      <c r="M57">
        <v>2.2485050000000002</v>
      </c>
      <c r="N57">
        <v>2.725744E-6</v>
      </c>
      <c r="O57">
        <v>6</v>
      </c>
      <c r="P57">
        <v>-0.97624999999999995</v>
      </c>
      <c r="Q57">
        <v>0.98125600000000002</v>
      </c>
    </row>
    <row r="58" spans="1:17" x14ac:dyDescent="0.3">
      <c r="A58">
        <v>2.248872</v>
      </c>
      <c r="B58" s="1">
        <v>3.7544899999999999E-6</v>
      </c>
      <c r="C58">
        <v>7</v>
      </c>
      <c r="D58">
        <v>-0.70270699999999997</v>
      </c>
      <c r="E58">
        <v>1.1526650000000001</v>
      </c>
      <c r="G58">
        <v>2.248767</v>
      </c>
      <c r="H58">
        <v>2.9675840000000002E-6</v>
      </c>
      <c r="I58">
        <v>7</v>
      </c>
      <c r="J58">
        <v>-0.81534300000000004</v>
      </c>
      <c r="K58">
        <v>1.0540719999999999</v>
      </c>
      <c r="M58">
        <v>2.2481849999999999</v>
      </c>
      <c r="N58">
        <v>4.5051869999999999E-6</v>
      </c>
      <c r="O58">
        <v>7</v>
      </c>
      <c r="P58">
        <v>-1.069186</v>
      </c>
      <c r="Q58">
        <v>1.045239</v>
      </c>
    </row>
    <row r="59" spans="1:17" x14ac:dyDescent="0.3">
      <c r="A59">
        <v>2.2485750000000002</v>
      </c>
      <c r="B59" s="1">
        <v>4.0298279999999999E-6</v>
      </c>
      <c r="C59">
        <v>8</v>
      </c>
      <c r="D59">
        <v>-0.86124000000000001</v>
      </c>
      <c r="E59">
        <v>1.144754</v>
      </c>
      <c r="G59">
        <v>2.2485360000000001</v>
      </c>
      <c r="H59">
        <v>3.7346569999999999E-6</v>
      </c>
      <c r="I59">
        <v>8</v>
      </c>
      <c r="J59">
        <v>-0.88061100000000003</v>
      </c>
      <c r="K59">
        <v>1.1211880000000001</v>
      </c>
      <c r="M59">
        <v>2.2483050000000002</v>
      </c>
      <c r="N59">
        <v>4.1450280000000001E-6</v>
      </c>
      <c r="O59">
        <v>8</v>
      </c>
      <c r="P59">
        <v>-1.037258</v>
      </c>
      <c r="Q59">
        <v>1.069618</v>
      </c>
    </row>
    <row r="60" spans="1:17" x14ac:dyDescent="0.3">
      <c r="A60">
        <v>2.2487810000000001</v>
      </c>
      <c r="B60" s="1">
        <v>5.2526299999999999E-6</v>
      </c>
      <c r="C60">
        <v>9</v>
      </c>
      <c r="D60">
        <v>-0.72823300000000002</v>
      </c>
      <c r="E60">
        <v>1.2675339999999999</v>
      </c>
      <c r="G60">
        <v>2.2486630000000001</v>
      </c>
      <c r="H60">
        <v>5.4139720000000002E-6</v>
      </c>
      <c r="I60">
        <v>9</v>
      </c>
      <c r="J60">
        <v>-0.78558700000000004</v>
      </c>
      <c r="K60">
        <v>1.2722899999999999</v>
      </c>
      <c r="M60">
        <v>2.2487180000000002</v>
      </c>
      <c r="N60">
        <v>6.283829E-6</v>
      </c>
      <c r="O60">
        <v>9</v>
      </c>
      <c r="P60">
        <v>-0.68591400000000002</v>
      </c>
      <c r="Q60">
        <v>1.3500160000000001</v>
      </c>
    </row>
    <row r="61" spans="1:17" x14ac:dyDescent="0.3">
      <c r="A61">
        <v>2.2488630000000001</v>
      </c>
      <c r="B61" s="1">
        <v>7.2296409999999999E-6</v>
      </c>
      <c r="C61">
        <v>10</v>
      </c>
      <c r="D61">
        <v>-0.64475300000000002</v>
      </c>
      <c r="E61">
        <v>1.4183969999999999</v>
      </c>
      <c r="G61">
        <v>2.248672</v>
      </c>
      <c r="H61">
        <v>6.5979349999999999E-6</v>
      </c>
      <c r="I61">
        <v>10</v>
      </c>
      <c r="J61">
        <v>-0.75558700000000001</v>
      </c>
      <c r="K61">
        <v>1.366466</v>
      </c>
      <c r="M61">
        <v>2.2486820000000001</v>
      </c>
      <c r="N61">
        <v>7.7122530000000004E-6</v>
      </c>
      <c r="O61">
        <v>10</v>
      </c>
      <c r="P61">
        <v>-0.72096800000000005</v>
      </c>
      <c r="Q61">
        <v>1.4244110000000001</v>
      </c>
    </row>
    <row r="62" spans="1:17" x14ac:dyDescent="0.3">
      <c r="A62">
        <v>2.2489940000000002</v>
      </c>
      <c r="B62" s="1">
        <v>9.5915029999999994E-6</v>
      </c>
      <c r="C62">
        <v>11</v>
      </c>
      <c r="D62">
        <v>-0.52871900000000005</v>
      </c>
      <c r="E62">
        <v>1.556646</v>
      </c>
      <c r="G62">
        <v>2.2488939999999999</v>
      </c>
      <c r="H62">
        <v>9.1349589999999993E-6</v>
      </c>
      <c r="I62">
        <v>11</v>
      </c>
      <c r="J62">
        <v>-0.58892599999999995</v>
      </c>
      <c r="K62">
        <v>1.516818</v>
      </c>
      <c r="M62">
        <v>2.2491110000000001</v>
      </c>
      <c r="N62">
        <v>1.0436060000000001E-5</v>
      </c>
      <c r="O62">
        <v>11</v>
      </c>
      <c r="P62">
        <v>-0.48579499999999998</v>
      </c>
      <c r="Q62">
        <v>1.554994</v>
      </c>
    </row>
    <row r="63" spans="1:17" x14ac:dyDescent="0.3">
      <c r="A63">
        <v>2.2488679999999999</v>
      </c>
      <c r="B63" s="1">
        <v>1.179619E-5</v>
      </c>
      <c r="C63">
        <v>12</v>
      </c>
      <c r="D63">
        <v>-0.57803400000000005</v>
      </c>
      <c r="E63">
        <v>1.618244</v>
      </c>
      <c r="G63">
        <v>2.2492079999999999</v>
      </c>
      <c r="H63">
        <v>1.168768E-5</v>
      </c>
      <c r="I63">
        <v>12</v>
      </c>
      <c r="J63">
        <v>-0.405246</v>
      </c>
      <c r="K63">
        <v>1.6485339999999999</v>
      </c>
      <c r="M63">
        <v>2.2491189999999999</v>
      </c>
      <c r="N63">
        <v>1.2465760000000001E-5</v>
      </c>
      <c r="O63">
        <v>12</v>
      </c>
      <c r="P63">
        <v>-0.472717</v>
      </c>
      <c r="Q63">
        <v>1.654495</v>
      </c>
    </row>
    <row r="64" spans="1:17" x14ac:dyDescent="0.3">
      <c r="A64">
        <v>2.2494339999999999</v>
      </c>
      <c r="B64" s="1">
        <v>1.651218E-5</v>
      </c>
      <c r="C64">
        <v>13</v>
      </c>
      <c r="D64">
        <v>-0.28567199999999998</v>
      </c>
      <c r="E64">
        <v>1.82881</v>
      </c>
      <c r="G64">
        <v>2.248923</v>
      </c>
      <c r="H64">
        <v>1.7287030000000001E-5</v>
      </c>
      <c r="I64">
        <v>13</v>
      </c>
      <c r="J64">
        <v>-0.51321000000000006</v>
      </c>
      <c r="K64">
        <v>1.81037</v>
      </c>
      <c r="M64">
        <v>2.2494100000000001</v>
      </c>
      <c r="N64">
        <v>1.7986229999999999E-5</v>
      </c>
      <c r="O64">
        <v>13</v>
      </c>
      <c r="P64">
        <v>-0.32331399999999999</v>
      </c>
      <c r="Q64">
        <v>1.8511390000000001</v>
      </c>
    </row>
    <row r="65" spans="1:17" x14ac:dyDescent="0.3">
      <c r="A65">
        <v>2.24891</v>
      </c>
      <c r="B65" s="1">
        <v>2.0193499999999999E-5</v>
      </c>
      <c r="C65">
        <v>14</v>
      </c>
      <c r="D65">
        <v>-0.469912</v>
      </c>
      <c r="E65">
        <v>1.8713630000000001</v>
      </c>
      <c r="G65">
        <v>2.2491840000000001</v>
      </c>
      <c r="H65">
        <v>2.1603619999999999E-5</v>
      </c>
      <c r="I65">
        <v>14</v>
      </c>
      <c r="J65">
        <v>-0.34999599999999997</v>
      </c>
      <c r="K65">
        <v>1.9237629999999999</v>
      </c>
      <c r="M65">
        <v>2.2487159999999999</v>
      </c>
      <c r="N65">
        <v>2.0656590000000001E-5</v>
      </c>
      <c r="O65">
        <v>14</v>
      </c>
      <c r="P65">
        <v>-0.56423400000000001</v>
      </c>
      <c r="Q65">
        <v>1.911791</v>
      </c>
    </row>
    <row r="66" spans="1:17" x14ac:dyDescent="0.3">
      <c r="A66">
        <v>2.2497880000000001</v>
      </c>
      <c r="B66" s="1">
        <v>2.7964660000000001E-5</v>
      </c>
      <c r="C66">
        <v>15</v>
      </c>
      <c r="D66">
        <v>-0.116614</v>
      </c>
      <c r="E66">
        <v>2.0722939999999999</v>
      </c>
      <c r="G66">
        <v>2.2491750000000001</v>
      </c>
      <c r="H66">
        <v>2.2530579999999999E-5</v>
      </c>
      <c r="I66">
        <v>15</v>
      </c>
      <c r="J66">
        <v>-0.38102200000000003</v>
      </c>
      <c r="K66">
        <v>1.9721900000000001</v>
      </c>
      <c r="M66">
        <v>2.2495159999999998</v>
      </c>
      <c r="N66">
        <v>2.6222939999999999E-5</v>
      </c>
      <c r="O66">
        <v>15</v>
      </c>
      <c r="P66">
        <v>-0.210477</v>
      </c>
      <c r="Q66">
        <v>2.0250599999999999</v>
      </c>
    </row>
    <row r="67" spans="1:17" x14ac:dyDescent="0.3">
      <c r="A67">
        <v>2.2514799999999999</v>
      </c>
      <c r="B67" s="1">
        <v>3.6733300000000003E-5</v>
      </c>
      <c r="C67">
        <v>16</v>
      </c>
      <c r="D67">
        <v>0.50209300000000001</v>
      </c>
      <c r="E67">
        <v>2.195303</v>
      </c>
      <c r="G67">
        <v>2.250813</v>
      </c>
      <c r="H67">
        <v>4.0751840000000001E-5</v>
      </c>
      <c r="I67">
        <v>16</v>
      </c>
      <c r="J67">
        <v>0.23340900000000001</v>
      </c>
      <c r="K67">
        <v>2.2692860000000001</v>
      </c>
      <c r="M67">
        <v>2.2507540000000001</v>
      </c>
      <c r="N67">
        <v>4.275607E-5</v>
      </c>
      <c r="O67">
        <v>16</v>
      </c>
      <c r="P67">
        <v>0.21873200000000001</v>
      </c>
      <c r="Q67">
        <v>2.291398</v>
      </c>
    </row>
    <row r="68" spans="1:17" x14ac:dyDescent="0.3">
      <c r="A68">
        <v>2.2593489999999998</v>
      </c>
      <c r="B68" s="1">
        <v>8.4681939999999996E-5</v>
      </c>
      <c r="C68">
        <v>17</v>
      </c>
      <c r="D68">
        <v>2.4836749999999999</v>
      </c>
      <c r="E68">
        <v>2.1764519999999998</v>
      </c>
      <c r="G68">
        <v>2.2599469999999999</v>
      </c>
      <c r="H68">
        <v>6.4811139999999996E-5</v>
      </c>
      <c r="I68">
        <v>17</v>
      </c>
      <c r="J68">
        <v>2.766683</v>
      </c>
      <c r="K68">
        <v>1.860028</v>
      </c>
      <c r="M68">
        <v>2.2599809999999998</v>
      </c>
      <c r="N68">
        <v>9.7007610000000003E-5</v>
      </c>
      <c r="O68">
        <v>17</v>
      </c>
      <c r="P68">
        <v>2.5048339999999998</v>
      </c>
      <c r="Q68">
        <v>2.3993440000000001</v>
      </c>
    </row>
    <row r="69" spans="1:17" x14ac:dyDescent="0.3">
      <c r="A69">
        <v>2.2785690000000001</v>
      </c>
      <c r="B69">
        <v>1.8200000000000001E-4</v>
      </c>
      <c r="C69">
        <v>18</v>
      </c>
      <c r="D69">
        <v>5.2420340000000003</v>
      </c>
      <c r="E69">
        <v>1.4748270000000001</v>
      </c>
      <c r="G69">
        <v>2.2791169999999998</v>
      </c>
      <c r="H69">
        <v>1.8200000000000001E-4</v>
      </c>
      <c r="I69">
        <v>18</v>
      </c>
      <c r="J69">
        <v>5.2761129999999996</v>
      </c>
      <c r="K69">
        <v>1.5644229999999999</v>
      </c>
      <c r="M69">
        <v>2.277142</v>
      </c>
      <c r="N69">
        <v>1.7799999999999999E-4</v>
      </c>
      <c r="O69">
        <v>18</v>
      </c>
      <c r="P69">
        <v>5.0796130000000002</v>
      </c>
      <c r="Q69">
        <v>1.545458</v>
      </c>
    </row>
    <row r="70" spans="1:17" x14ac:dyDescent="0.3">
      <c r="A70">
        <v>2.3076979999999998</v>
      </c>
      <c r="B70">
        <v>3.0400000000000002E-4</v>
      </c>
      <c r="C70">
        <v>19</v>
      </c>
      <c r="D70">
        <v>7.6341409999999996</v>
      </c>
      <c r="E70">
        <v>1.22742</v>
      </c>
      <c r="G70">
        <v>2.312983</v>
      </c>
      <c r="H70">
        <v>3.6999999999999999E-4</v>
      </c>
      <c r="I70">
        <v>19</v>
      </c>
      <c r="J70">
        <v>7.9821949999999999</v>
      </c>
      <c r="K70">
        <v>1.2440310000000001</v>
      </c>
      <c r="M70">
        <v>2.3073760000000001</v>
      </c>
      <c r="N70">
        <v>3.4900000000000003E-4</v>
      </c>
      <c r="O70">
        <v>19</v>
      </c>
      <c r="P70">
        <v>7.5983039999999997</v>
      </c>
      <c r="Q70">
        <v>1.311018</v>
      </c>
    </row>
    <row r="71" spans="1:17" x14ac:dyDescent="0.3">
      <c r="A71">
        <v>2.3444609999999999</v>
      </c>
      <c r="B71">
        <v>5.31E-4</v>
      </c>
      <c r="C71">
        <v>20</v>
      </c>
      <c r="D71">
        <v>9.8161930000000002</v>
      </c>
      <c r="E71">
        <v>1.2335069999999999</v>
      </c>
      <c r="G71">
        <v>2.3418830000000002</v>
      </c>
      <c r="H71">
        <v>5.1999999999999995E-4</v>
      </c>
      <c r="I71">
        <v>20</v>
      </c>
      <c r="J71">
        <v>9.6797930000000001</v>
      </c>
      <c r="K71">
        <v>1.2282580000000001</v>
      </c>
      <c r="M71">
        <v>2.348433</v>
      </c>
      <c r="N71">
        <v>5.3899999999999998E-4</v>
      </c>
      <c r="O71">
        <v>20</v>
      </c>
      <c r="P71">
        <v>10.025301000000001</v>
      </c>
      <c r="Q71">
        <v>1.219768</v>
      </c>
    </row>
    <row r="72" spans="1:17" x14ac:dyDescent="0.3">
      <c r="A72">
        <v>2.3926810000000001</v>
      </c>
      <c r="B72">
        <v>7.45E-4</v>
      </c>
      <c r="C72">
        <v>21</v>
      </c>
      <c r="D72">
        <v>12.101882</v>
      </c>
      <c r="E72">
        <v>1.17716</v>
      </c>
      <c r="G72">
        <v>2.386177</v>
      </c>
      <c r="H72">
        <v>6.7199999999999996E-4</v>
      </c>
      <c r="I72">
        <v>21</v>
      </c>
      <c r="J72">
        <v>11.823397</v>
      </c>
      <c r="K72">
        <v>1.1441889999999999</v>
      </c>
      <c r="M72">
        <v>2.3852220000000002</v>
      </c>
      <c r="N72">
        <v>6.9300000000000004E-4</v>
      </c>
      <c r="O72">
        <v>21</v>
      </c>
      <c r="P72">
        <v>11.779268999999999</v>
      </c>
      <c r="Q72">
        <v>1.167087</v>
      </c>
    </row>
    <row r="73" spans="1:17" x14ac:dyDescent="0.3">
      <c r="A73">
        <v>2.42923</v>
      </c>
      <c r="B73">
        <v>6.7299999999999999E-4</v>
      </c>
      <c r="C73">
        <v>22</v>
      </c>
      <c r="D73">
        <v>13.591227999999999</v>
      </c>
      <c r="E73">
        <v>0.99446599999999996</v>
      </c>
      <c r="G73">
        <v>2.4252539999999998</v>
      </c>
      <c r="H73">
        <v>6.8800000000000003E-4</v>
      </c>
      <c r="I73">
        <v>22</v>
      </c>
      <c r="J73">
        <v>13.437207000000001</v>
      </c>
      <c r="K73">
        <v>1.016465</v>
      </c>
      <c r="M73">
        <v>2.422701</v>
      </c>
      <c r="N73">
        <v>9.3599999999999998E-4</v>
      </c>
      <c r="O73">
        <v>22</v>
      </c>
      <c r="P73">
        <v>13.324109</v>
      </c>
      <c r="Q73">
        <v>1.18926</v>
      </c>
    </row>
    <row r="74" spans="1:17" x14ac:dyDescent="0.3">
      <c r="A74">
        <v>2.4453930000000001</v>
      </c>
      <c r="B74">
        <v>7.4700000000000005E-4</v>
      </c>
      <c r="C74">
        <v>23</v>
      </c>
      <c r="D74">
        <v>14.193294</v>
      </c>
      <c r="E74">
        <v>1.0041009999999999</v>
      </c>
      <c r="G74">
        <v>2.451832</v>
      </c>
      <c r="H74">
        <v>7.76E-4</v>
      </c>
      <c r="I74">
        <v>23</v>
      </c>
      <c r="J74">
        <v>14.426403000000001</v>
      </c>
      <c r="K74">
        <v>1.004615</v>
      </c>
      <c r="M74">
        <v>2.4463970000000002</v>
      </c>
      <c r="N74">
        <v>7.4799999999999997E-4</v>
      </c>
      <c r="O74">
        <v>23</v>
      </c>
      <c r="P74">
        <v>14.22997</v>
      </c>
      <c r="Q74">
        <v>1.0034320000000001</v>
      </c>
    </row>
    <row r="75" spans="1:17" x14ac:dyDescent="0.3">
      <c r="A75">
        <v>2.4627699999999999</v>
      </c>
      <c r="B75">
        <v>8.34E-4</v>
      </c>
      <c r="C75">
        <v>24</v>
      </c>
      <c r="D75">
        <v>14.813154000000001</v>
      </c>
      <c r="E75">
        <v>1.016769</v>
      </c>
      <c r="G75">
        <v>2.4635799999999999</v>
      </c>
      <c r="H75">
        <v>8.3600000000000005E-4</v>
      </c>
      <c r="I75">
        <v>24</v>
      </c>
      <c r="J75">
        <v>14.841195000000001</v>
      </c>
      <c r="K75">
        <v>1.020446</v>
      </c>
      <c r="M75">
        <v>2.462618</v>
      </c>
      <c r="N75">
        <v>6.6100000000000002E-4</v>
      </c>
      <c r="O75">
        <v>24</v>
      </c>
      <c r="P75">
        <v>14.815187</v>
      </c>
      <c r="Q75">
        <v>0.90293400000000001</v>
      </c>
    </row>
    <row r="76" spans="1:17" x14ac:dyDescent="0.3">
      <c r="A76">
        <v>2.4670399999999999</v>
      </c>
      <c r="B76">
        <v>7.4700000000000005E-4</v>
      </c>
      <c r="C76">
        <v>25</v>
      </c>
      <c r="D76">
        <v>14.966004999999999</v>
      </c>
      <c r="E76">
        <v>0.95190399999999997</v>
      </c>
      <c r="G76">
        <v>2.4731740000000002</v>
      </c>
      <c r="H76">
        <v>7.6599999999999997E-4</v>
      </c>
      <c r="I76">
        <v>25</v>
      </c>
      <c r="J76">
        <v>15.176672</v>
      </c>
      <c r="K76">
        <v>0.95508999999999999</v>
      </c>
      <c r="M76">
        <v>2.4670000000000001</v>
      </c>
      <c r="N76">
        <v>7.1199999999999996E-4</v>
      </c>
      <c r="O76">
        <v>25</v>
      </c>
      <c r="P76">
        <v>14.966111</v>
      </c>
      <c r="Q76">
        <v>0.92808400000000002</v>
      </c>
    </row>
    <row r="77" spans="1:17" x14ac:dyDescent="0.3">
      <c r="A77">
        <v>2.462018</v>
      </c>
      <c r="B77">
        <v>7.5000000000000002E-4</v>
      </c>
      <c r="C77">
        <v>26</v>
      </c>
      <c r="D77">
        <v>14.790042</v>
      </c>
      <c r="E77">
        <v>0.96887699999999999</v>
      </c>
      <c r="G77">
        <v>2.464839</v>
      </c>
      <c r="H77">
        <v>7.4700000000000005E-4</v>
      </c>
      <c r="I77">
        <v>26</v>
      </c>
      <c r="J77">
        <v>14.889317</v>
      </c>
      <c r="K77">
        <v>0.95644300000000004</v>
      </c>
      <c r="M77">
        <v>2.4627159999999999</v>
      </c>
      <c r="N77">
        <v>7.3999999999999999E-4</v>
      </c>
      <c r="O77">
        <v>26</v>
      </c>
      <c r="P77">
        <v>14.815348999999999</v>
      </c>
      <c r="Q77">
        <v>0.95538199999999995</v>
      </c>
    </row>
    <row r="78" spans="1:17" x14ac:dyDescent="0.3">
      <c r="A78">
        <v>2.4455119999999999</v>
      </c>
      <c r="B78">
        <v>6.8900000000000005E-4</v>
      </c>
      <c r="C78">
        <v>27</v>
      </c>
      <c r="D78">
        <v>14.200542</v>
      </c>
      <c r="E78">
        <v>0.96199199999999996</v>
      </c>
      <c r="G78">
        <v>2.4467620000000001</v>
      </c>
      <c r="H78">
        <v>7.7800000000000005E-4</v>
      </c>
      <c r="I78">
        <v>27</v>
      </c>
      <c r="J78">
        <v>14.241970999999999</v>
      </c>
      <c r="K78">
        <v>1.021226</v>
      </c>
      <c r="M78">
        <v>2.4404300000000001</v>
      </c>
      <c r="N78">
        <v>7.2000000000000005E-4</v>
      </c>
      <c r="O78">
        <v>27</v>
      </c>
      <c r="P78">
        <v>14.011507</v>
      </c>
      <c r="Q78">
        <v>0.99662099999999998</v>
      </c>
    </row>
    <row r="79" spans="1:17" x14ac:dyDescent="0.3">
      <c r="A79">
        <v>2.4138130000000002</v>
      </c>
      <c r="B79">
        <v>6.2E-4</v>
      </c>
      <c r="C79">
        <v>28</v>
      </c>
      <c r="D79">
        <v>12.990323</v>
      </c>
      <c r="E79">
        <v>0.99412999999999996</v>
      </c>
      <c r="G79">
        <v>2.417065</v>
      </c>
      <c r="H79">
        <v>7.67E-4</v>
      </c>
      <c r="I79">
        <v>28</v>
      </c>
      <c r="J79">
        <v>13.111053</v>
      </c>
      <c r="K79">
        <v>1.0983830000000001</v>
      </c>
      <c r="M79">
        <v>2.4113669999999998</v>
      </c>
      <c r="N79">
        <v>6.0400000000000004E-4</v>
      </c>
      <c r="O79">
        <v>28</v>
      </c>
      <c r="P79">
        <v>12.89237</v>
      </c>
      <c r="Q79">
        <v>0.99443199999999998</v>
      </c>
    </row>
    <row r="80" spans="1:17" x14ac:dyDescent="0.3">
      <c r="A80">
        <v>2.376376</v>
      </c>
      <c r="B80">
        <v>5.62E-4</v>
      </c>
      <c r="C80">
        <v>29</v>
      </c>
      <c r="D80">
        <v>11.392035999999999</v>
      </c>
      <c r="E80">
        <v>1.080748</v>
      </c>
      <c r="G80">
        <v>2.3765049999999999</v>
      </c>
      <c r="H80">
        <v>6.5099999999999999E-4</v>
      </c>
      <c r="I80">
        <v>29</v>
      </c>
      <c r="J80">
        <v>11.391735000000001</v>
      </c>
      <c r="K80">
        <v>1.144209</v>
      </c>
      <c r="M80">
        <v>2.3760140000000001</v>
      </c>
      <c r="N80">
        <v>6.69E-4</v>
      </c>
      <c r="O80">
        <v>29</v>
      </c>
      <c r="P80">
        <v>11.367925</v>
      </c>
      <c r="Q80">
        <v>1.1585300000000001</v>
      </c>
    </row>
    <row r="81" spans="1:17" x14ac:dyDescent="0.3">
      <c r="A81">
        <v>2.3369</v>
      </c>
      <c r="B81">
        <v>5.0100000000000003E-4</v>
      </c>
      <c r="C81">
        <v>30</v>
      </c>
      <c r="D81">
        <v>9.4100760000000001</v>
      </c>
      <c r="E81">
        <v>1.2226410000000001</v>
      </c>
      <c r="G81">
        <v>2.3355100000000002</v>
      </c>
      <c r="H81">
        <v>4.2999999999999999E-4</v>
      </c>
      <c r="I81">
        <v>30</v>
      </c>
      <c r="J81">
        <v>9.3445210000000003</v>
      </c>
      <c r="K81">
        <v>1.1331610000000001</v>
      </c>
      <c r="M81">
        <v>2.3340670000000001</v>
      </c>
      <c r="N81">
        <v>4.3600000000000003E-4</v>
      </c>
      <c r="O81">
        <v>30</v>
      </c>
      <c r="P81">
        <v>9.2605310000000003</v>
      </c>
      <c r="Q81">
        <v>1.1624060000000001</v>
      </c>
    </row>
    <row r="82" spans="1:17" x14ac:dyDescent="0.3">
      <c r="A82">
        <v>2.2993060000000001</v>
      </c>
      <c r="B82">
        <v>2.7099999999999997E-4</v>
      </c>
      <c r="C82">
        <v>31</v>
      </c>
      <c r="D82">
        <v>7.0450679999999997</v>
      </c>
      <c r="E82">
        <v>1.207786</v>
      </c>
      <c r="G82">
        <v>2.299385</v>
      </c>
      <c r="H82">
        <v>2.7700000000000001E-4</v>
      </c>
      <c r="I82">
        <v>31</v>
      </c>
      <c r="J82">
        <v>7.0495520000000003</v>
      </c>
      <c r="K82">
        <v>1.2154199999999999</v>
      </c>
      <c r="M82">
        <v>2.2970830000000002</v>
      </c>
      <c r="N82">
        <v>2.8699999999999998E-4</v>
      </c>
      <c r="O82">
        <v>31</v>
      </c>
      <c r="P82">
        <v>6.8674910000000002</v>
      </c>
      <c r="Q82">
        <v>1.274996</v>
      </c>
    </row>
    <row r="83" spans="1:17" x14ac:dyDescent="0.3">
      <c r="A83">
        <v>2.2715079999999999</v>
      </c>
      <c r="B83">
        <v>1.25E-4</v>
      </c>
      <c r="C83">
        <v>32</v>
      </c>
      <c r="D83">
        <v>4.5420910000000001</v>
      </c>
      <c r="E83">
        <v>1.2936110000000001</v>
      </c>
      <c r="G83">
        <v>2.272497</v>
      </c>
      <c r="H83">
        <v>1.7000000000000001E-4</v>
      </c>
      <c r="I83">
        <v>32</v>
      </c>
      <c r="J83">
        <v>4.5770299999999997</v>
      </c>
      <c r="K83">
        <v>1.602449</v>
      </c>
      <c r="M83">
        <v>2.2715999999999998</v>
      </c>
      <c r="N83">
        <v>1.4799999999999999E-4</v>
      </c>
      <c r="O83">
        <v>32</v>
      </c>
      <c r="P83">
        <v>4.4413609999999997</v>
      </c>
      <c r="Q83">
        <v>1.698639</v>
      </c>
    </row>
    <row r="84" spans="1:17" x14ac:dyDescent="0.3">
      <c r="A84">
        <v>2.256183</v>
      </c>
      <c r="B84" s="1">
        <v>6.4873889999999995E-5</v>
      </c>
      <c r="C84">
        <v>33</v>
      </c>
      <c r="D84">
        <v>1.796478</v>
      </c>
      <c r="E84">
        <v>2.1724589999999999</v>
      </c>
      <c r="G84">
        <v>2.2572570000000001</v>
      </c>
      <c r="H84">
        <v>7.5716000000000005E-5</v>
      </c>
      <c r="I84">
        <v>33</v>
      </c>
      <c r="J84">
        <v>2.0482230000000001</v>
      </c>
      <c r="K84">
        <v>2.1702659999999998</v>
      </c>
      <c r="M84">
        <v>2.2579359999999999</v>
      </c>
      <c r="N84">
        <v>6.1904249999999999E-5</v>
      </c>
      <c r="O84">
        <v>33</v>
      </c>
      <c r="P84">
        <v>2.3356509999999999</v>
      </c>
      <c r="Q84">
        <v>1.9175089999999999</v>
      </c>
    </row>
    <row r="85" spans="1:17" x14ac:dyDescent="0.3">
      <c r="A85">
        <v>2.250048</v>
      </c>
      <c r="B85" s="1">
        <v>2.746259E-5</v>
      </c>
      <c r="C85">
        <v>34</v>
      </c>
      <c r="D85">
        <v>-3.4497E-2</v>
      </c>
      <c r="E85">
        <v>2.0752259999999998</v>
      </c>
      <c r="G85">
        <v>2.250515</v>
      </c>
      <c r="H85">
        <v>2.6653340000000001E-5</v>
      </c>
      <c r="I85">
        <v>34</v>
      </c>
      <c r="J85">
        <v>8.7690000000000004E-2</v>
      </c>
      <c r="K85">
        <v>2.0141819999999999</v>
      </c>
      <c r="M85">
        <v>2.2500499999999999</v>
      </c>
      <c r="N85">
        <v>2.2798140000000001E-5</v>
      </c>
      <c r="O85">
        <v>34</v>
      </c>
      <c r="P85">
        <v>-7.8980000000000005E-3</v>
      </c>
      <c r="Q85">
        <v>1.9626189999999999</v>
      </c>
    </row>
    <row r="86" spans="1:17" x14ac:dyDescent="0.3">
      <c r="A86">
        <v>2.2483219999999999</v>
      </c>
      <c r="B86" s="1">
        <v>1.7717909999999999E-5</v>
      </c>
      <c r="C86">
        <v>35</v>
      </c>
      <c r="D86">
        <v>-0.72253900000000004</v>
      </c>
      <c r="E86">
        <v>1.7917080000000001</v>
      </c>
      <c r="G86">
        <v>2.248624</v>
      </c>
      <c r="H86">
        <v>1.7136909999999999E-5</v>
      </c>
      <c r="I86">
        <v>35</v>
      </c>
      <c r="J86">
        <v>-0.61538899999999996</v>
      </c>
      <c r="K86">
        <v>1.8005</v>
      </c>
      <c r="M86">
        <v>2.248929</v>
      </c>
      <c r="N86">
        <v>1.6614559999999999E-5</v>
      </c>
      <c r="O86">
        <v>35</v>
      </c>
      <c r="P86">
        <v>-0.476215</v>
      </c>
      <c r="Q86">
        <v>1.80348</v>
      </c>
    </row>
    <row r="87" spans="1:17" x14ac:dyDescent="0.3">
      <c r="A87">
        <v>2.2481499999999999</v>
      </c>
      <c r="B87" s="1">
        <v>1.080579E-5</v>
      </c>
      <c r="C87">
        <v>36</v>
      </c>
      <c r="D87">
        <v>-0.904806</v>
      </c>
      <c r="E87">
        <v>1.5208159999999999</v>
      </c>
      <c r="G87">
        <v>2.24857</v>
      </c>
      <c r="H87">
        <v>1.192417E-5</v>
      </c>
      <c r="I87">
        <v>36</v>
      </c>
      <c r="J87">
        <v>-0.67135500000000004</v>
      </c>
      <c r="K87">
        <v>1.6091530000000001</v>
      </c>
      <c r="M87">
        <v>2.2487349999999999</v>
      </c>
      <c r="N87">
        <v>1.1810539999999999E-5</v>
      </c>
      <c r="O87">
        <v>36</v>
      </c>
      <c r="P87">
        <v>-0.62395800000000001</v>
      </c>
      <c r="Q87">
        <v>1.6439589999999999</v>
      </c>
    </row>
    <row r="88" spans="1:17" x14ac:dyDescent="0.3">
      <c r="A88">
        <v>2.2488969999999999</v>
      </c>
      <c r="B88" s="1">
        <v>8.0465309999999998E-6</v>
      </c>
      <c r="C88">
        <v>37</v>
      </c>
      <c r="D88">
        <v>-0.58205799999999996</v>
      </c>
      <c r="E88">
        <v>1.4803789999999999</v>
      </c>
      <c r="G88">
        <v>2.2484130000000002</v>
      </c>
      <c r="H88">
        <v>8.5485639999999996E-6</v>
      </c>
      <c r="I88">
        <v>37</v>
      </c>
      <c r="J88">
        <v>-0.83860699999999999</v>
      </c>
      <c r="K88">
        <v>1.4256549999999999</v>
      </c>
      <c r="M88">
        <v>2.2485520000000001</v>
      </c>
      <c r="N88">
        <v>7.5224019999999998E-6</v>
      </c>
      <c r="O88">
        <v>37</v>
      </c>
      <c r="P88">
        <v>-0.73843700000000001</v>
      </c>
      <c r="Q88">
        <v>1.4197709999999999</v>
      </c>
    </row>
    <row r="89" spans="1:17" x14ac:dyDescent="0.3">
      <c r="A89">
        <v>2.2487240000000002</v>
      </c>
      <c r="B89" s="1">
        <v>6.0218880000000004E-6</v>
      </c>
      <c r="C89">
        <v>38</v>
      </c>
      <c r="D89">
        <v>-0.717746</v>
      </c>
      <c r="E89">
        <v>1.3310120000000001</v>
      </c>
      <c r="G89">
        <v>2.248278</v>
      </c>
      <c r="H89">
        <v>6.9202479999999999E-6</v>
      </c>
      <c r="I89">
        <v>38</v>
      </c>
      <c r="J89">
        <v>-0.93390099999999998</v>
      </c>
      <c r="K89">
        <v>1.342258</v>
      </c>
      <c r="M89">
        <v>2.2485400000000002</v>
      </c>
      <c r="N89">
        <v>6.2375939999999996E-6</v>
      </c>
      <c r="O89">
        <v>38</v>
      </c>
      <c r="P89">
        <v>-0.79001999999999994</v>
      </c>
      <c r="Q89">
        <v>1.3349310000000001</v>
      </c>
    </row>
    <row r="90" spans="1:17" x14ac:dyDescent="0.3">
      <c r="A90">
        <v>2.2483740000000001</v>
      </c>
      <c r="B90" s="1">
        <v>5.6449940000000004E-6</v>
      </c>
      <c r="C90">
        <v>39</v>
      </c>
      <c r="D90">
        <v>-0.92881199999999997</v>
      </c>
      <c r="E90">
        <v>1.1610879999999999</v>
      </c>
      <c r="G90">
        <v>2.2481399999999998</v>
      </c>
      <c r="H90">
        <v>4.4206249999999997E-6</v>
      </c>
      <c r="I90">
        <v>39</v>
      </c>
      <c r="J90">
        <v>-1.079691</v>
      </c>
      <c r="K90">
        <v>1.1193390000000001</v>
      </c>
      <c r="M90">
        <v>2.248434</v>
      </c>
      <c r="N90">
        <v>4.6093580000000004E-6</v>
      </c>
      <c r="O90">
        <v>39</v>
      </c>
      <c r="P90">
        <v>-0.93869800000000003</v>
      </c>
      <c r="Q90">
        <v>1.1704209999999999</v>
      </c>
    </row>
    <row r="91" spans="1:17" x14ac:dyDescent="0.3">
      <c r="A91">
        <v>2.248418</v>
      </c>
      <c r="B91" s="1">
        <v>3.4122940000000002E-6</v>
      </c>
      <c r="C91">
        <v>40</v>
      </c>
      <c r="D91">
        <v>-0.97071700000000005</v>
      </c>
      <c r="E91">
        <v>1.0585249999999999</v>
      </c>
      <c r="G91">
        <v>2.2486929999999998</v>
      </c>
      <c r="H91">
        <v>4.3807899999999998E-6</v>
      </c>
      <c r="I91">
        <v>40</v>
      </c>
      <c r="J91">
        <v>-0.850634</v>
      </c>
      <c r="K91">
        <v>1.151878</v>
      </c>
      <c r="M91">
        <v>2.2483499999999998</v>
      </c>
      <c r="N91">
        <v>3.2758559999999999E-6</v>
      </c>
      <c r="O91">
        <v>40</v>
      </c>
      <c r="P91">
        <v>-0.99751000000000001</v>
      </c>
      <c r="Q91">
        <v>1.0567530000000001</v>
      </c>
    </row>
    <row r="92" spans="1:17" x14ac:dyDescent="0.3">
      <c r="A92">
        <v>2.2483610000000001</v>
      </c>
      <c r="B92" s="1">
        <v>3.545303E-6</v>
      </c>
      <c r="C92">
        <v>41</v>
      </c>
      <c r="D92">
        <v>-1.033785</v>
      </c>
      <c r="E92">
        <v>0.99782400000000004</v>
      </c>
      <c r="G92">
        <v>2.248151</v>
      </c>
      <c r="H92">
        <v>3.2541119999999998E-6</v>
      </c>
      <c r="I92">
        <v>41</v>
      </c>
      <c r="J92">
        <v>-1.1411910000000001</v>
      </c>
      <c r="K92">
        <v>0.97512500000000002</v>
      </c>
      <c r="M92">
        <v>2.2482329999999999</v>
      </c>
      <c r="N92">
        <v>2.977382E-6</v>
      </c>
      <c r="O92">
        <v>41</v>
      </c>
      <c r="P92">
        <v>-1.1013360000000001</v>
      </c>
      <c r="Q92">
        <v>0.97102599999999994</v>
      </c>
    </row>
    <row r="93" spans="1:17" x14ac:dyDescent="0.3">
      <c r="A93">
        <v>2.2484310000000001</v>
      </c>
      <c r="B93" s="1">
        <v>2.1971909999999999E-6</v>
      </c>
      <c r="C93">
        <v>42</v>
      </c>
      <c r="D93">
        <v>-1.0491680000000001</v>
      </c>
      <c r="E93">
        <v>0.846974</v>
      </c>
      <c r="G93">
        <v>2.2482709999999999</v>
      </c>
      <c r="H93">
        <v>2.6128709999999998E-6</v>
      </c>
      <c r="I93">
        <v>42</v>
      </c>
      <c r="J93">
        <v>-1.1116520000000001</v>
      </c>
      <c r="K93">
        <v>0.94646300000000005</v>
      </c>
      <c r="M93">
        <v>2.2483279999999999</v>
      </c>
      <c r="N93">
        <v>2.6703530000000001E-6</v>
      </c>
      <c r="O93">
        <v>42</v>
      </c>
      <c r="P93">
        <v>-1.064198</v>
      </c>
      <c r="Q93">
        <v>0.88437200000000005</v>
      </c>
    </row>
    <row r="94" spans="1:17" x14ac:dyDescent="0.3">
      <c r="A94">
        <v>2.248821</v>
      </c>
      <c r="B94" s="1">
        <v>2.6808549999999998E-6</v>
      </c>
      <c r="C94">
        <v>43</v>
      </c>
      <c r="D94">
        <v>-0.84803200000000001</v>
      </c>
      <c r="E94">
        <v>0.99049100000000001</v>
      </c>
      <c r="G94">
        <v>2.248453</v>
      </c>
      <c r="H94">
        <v>2.546581E-6</v>
      </c>
      <c r="I94">
        <v>43</v>
      </c>
      <c r="J94">
        <v>-1.054405</v>
      </c>
      <c r="K94">
        <v>0.91388899999999995</v>
      </c>
      <c r="M94">
        <v>2.24817</v>
      </c>
      <c r="N94">
        <v>2.3213749999999999E-6</v>
      </c>
      <c r="O94">
        <v>43</v>
      </c>
      <c r="P94">
        <v>-1.1903699999999999</v>
      </c>
      <c r="Q94">
        <v>0.84832799999999997</v>
      </c>
    </row>
    <row r="95" spans="1:17" x14ac:dyDescent="0.3">
      <c r="A95">
        <v>2.2487010000000001</v>
      </c>
      <c r="B95" s="1">
        <v>2.4046810000000001E-6</v>
      </c>
      <c r="C95">
        <v>44</v>
      </c>
      <c r="D95">
        <v>-0.94976799999999995</v>
      </c>
      <c r="E95">
        <v>0.91766499999999995</v>
      </c>
      <c r="G95">
        <v>2.2481200000000001</v>
      </c>
      <c r="H95">
        <v>2.1929019999999998E-6</v>
      </c>
      <c r="I95">
        <v>44</v>
      </c>
      <c r="J95">
        <v>-1.2381219999999999</v>
      </c>
      <c r="K95">
        <v>0.69347099999999995</v>
      </c>
      <c r="M95">
        <v>2.2482929999999999</v>
      </c>
      <c r="N95">
        <v>2.2576950000000001E-6</v>
      </c>
      <c r="O95">
        <v>44</v>
      </c>
      <c r="P95">
        <v>-1.127302</v>
      </c>
      <c r="Q95">
        <v>0.80245</v>
      </c>
    </row>
    <row r="96" spans="1:17" x14ac:dyDescent="0.3">
      <c r="A96">
        <v>2.2480449999999998</v>
      </c>
      <c r="B96" s="1">
        <v>1.7167170000000001E-6</v>
      </c>
      <c r="C96">
        <v>45</v>
      </c>
      <c r="D96">
        <v>-1.2721849999999999</v>
      </c>
      <c r="E96">
        <v>0.72033899999999995</v>
      </c>
      <c r="G96">
        <v>2.2483170000000001</v>
      </c>
      <c r="H96">
        <v>2.0834569999999999E-6</v>
      </c>
      <c r="I96">
        <v>45</v>
      </c>
      <c r="J96">
        <v>-1.144185</v>
      </c>
      <c r="K96">
        <v>0.751745</v>
      </c>
      <c r="M96">
        <v>2.2487110000000001</v>
      </c>
      <c r="N96">
        <v>2.2560800000000002E-6</v>
      </c>
      <c r="O96">
        <v>45</v>
      </c>
      <c r="P96">
        <v>-0.93535999999999997</v>
      </c>
      <c r="Q96">
        <v>0.91220199999999996</v>
      </c>
    </row>
    <row r="97" spans="1:17" x14ac:dyDescent="0.3">
      <c r="A97">
        <v>2.2483919999999999</v>
      </c>
      <c r="B97" s="1">
        <v>2.1492749999999998E-6</v>
      </c>
      <c r="C97">
        <v>46</v>
      </c>
      <c r="D97">
        <v>-1.0981890000000001</v>
      </c>
      <c r="E97">
        <v>0.76248000000000005</v>
      </c>
      <c r="G97">
        <v>2.2482880000000001</v>
      </c>
      <c r="H97">
        <v>1.737252E-6</v>
      </c>
      <c r="I97">
        <v>46</v>
      </c>
      <c r="J97">
        <v>-1.1942410000000001</v>
      </c>
      <c r="K97">
        <v>0.747664</v>
      </c>
      <c r="M97">
        <v>2.2483770000000001</v>
      </c>
      <c r="N97">
        <v>2.1911870000000002E-6</v>
      </c>
      <c r="O97">
        <v>46</v>
      </c>
      <c r="P97">
        <v>-1.129062</v>
      </c>
      <c r="Q97">
        <v>0.82042499999999996</v>
      </c>
    </row>
    <row r="98" spans="1:17" x14ac:dyDescent="0.3">
      <c r="A98">
        <v>2.2483119999999999</v>
      </c>
      <c r="B98" s="1">
        <v>1.7063080000000001E-6</v>
      </c>
      <c r="C98">
        <v>47</v>
      </c>
      <c r="D98">
        <v>-1.173448</v>
      </c>
      <c r="E98">
        <v>0.69566799999999995</v>
      </c>
      <c r="G98">
        <v>2.2485019999999998</v>
      </c>
      <c r="H98">
        <v>1.7418330000000001E-6</v>
      </c>
      <c r="I98">
        <v>47</v>
      </c>
      <c r="J98">
        <v>-1.0811409999999999</v>
      </c>
      <c r="K98">
        <v>0.74513600000000002</v>
      </c>
      <c r="M98">
        <v>2.2481420000000001</v>
      </c>
      <c r="N98">
        <v>1.7169470000000001E-6</v>
      </c>
      <c r="O98">
        <v>47</v>
      </c>
      <c r="P98">
        <v>-1.229552</v>
      </c>
      <c r="Q98">
        <v>0.72560400000000003</v>
      </c>
    </row>
    <row r="99" spans="1:17" x14ac:dyDescent="0.3">
      <c r="A99">
        <v>2.2486109999999999</v>
      </c>
      <c r="B99" s="1">
        <v>2.0712810000000001E-6</v>
      </c>
      <c r="C99">
        <v>48</v>
      </c>
      <c r="D99">
        <v>-1.0104919999999999</v>
      </c>
      <c r="E99">
        <v>0.86436400000000002</v>
      </c>
      <c r="G99">
        <v>2.2479149999999999</v>
      </c>
      <c r="H99">
        <v>1.4677740000000001E-6</v>
      </c>
      <c r="I99">
        <v>48</v>
      </c>
      <c r="J99">
        <v>-1.382857</v>
      </c>
      <c r="K99">
        <v>0.52406600000000003</v>
      </c>
      <c r="M99">
        <v>2.2483379999999999</v>
      </c>
      <c r="N99">
        <v>1.9470979999999999E-6</v>
      </c>
      <c r="O99">
        <v>48</v>
      </c>
      <c r="P99">
        <v>-1.1681299999999999</v>
      </c>
      <c r="Q99">
        <v>0.781582</v>
      </c>
    </row>
    <row r="100" spans="1:17" x14ac:dyDescent="0.3">
      <c r="A100">
        <v>2.2482410000000002</v>
      </c>
      <c r="B100" s="1">
        <v>2.7007959999999999E-6</v>
      </c>
      <c r="C100">
        <v>49</v>
      </c>
      <c r="D100">
        <v>-1.211435</v>
      </c>
      <c r="E100">
        <v>0.63202199999999997</v>
      </c>
      <c r="G100">
        <v>2.2479070000000001</v>
      </c>
      <c r="H100">
        <v>1.911628E-6</v>
      </c>
      <c r="I100">
        <v>49</v>
      </c>
      <c r="J100">
        <v>-1.380403</v>
      </c>
      <c r="K100">
        <v>0.58913199999999999</v>
      </c>
      <c r="M100">
        <v>2.2483089999999999</v>
      </c>
      <c r="N100">
        <v>1.3676039999999999E-6</v>
      </c>
      <c r="O100">
        <v>49</v>
      </c>
      <c r="P100">
        <v>-1.1890130000000001</v>
      </c>
      <c r="Q100">
        <v>0.66669900000000004</v>
      </c>
    </row>
    <row r="101" spans="1:17" x14ac:dyDescent="0.3">
      <c r="A101">
        <v>2.2480370000000001</v>
      </c>
      <c r="B101" s="1">
        <v>2.0118899999999999E-6</v>
      </c>
      <c r="C101">
        <v>50</v>
      </c>
      <c r="D101">
        <v>-1.299007</v>
      </c>
      <c r="E101">
        <v>0.65223299999999995</v>
      </c>
      <c r="G101">
        <v>2.248634</v>
      </c>
      <c r="H101">
        <v>1.675358E-6</v>
      </c>
      <c r="I101">
        <v>50</v>
      </c>
      <c r="J101">
        <v>-1.0001230000000001</v>
      </c>
      <c r="K101">
        <v>0.72600100000000001</v>
      </c>
      <c r="M101">
        <v>2.2484320000000002</v>
      </c>
      <c r="N101">
        <v>2.3726329999999998E-6</v>
      </c>
      <c r="O101">
        <v>50</v>
      </c>
      <c r="P101">
        <v>-1.108241</v>
      </c>
      <c r="Q101">
        <v>0.86767799999999995</v>
      </c>
    </row>
    <row r="104" spans="1:17" x14ac:dyDescent="0.3">
      <c r="A104" s="2" t="s">
        <v>2</v>
      </c>
    </row>
    <row r="105" spans="1:17" x14ac:dyDescent="0.3">
      <c r="A105">
        <v>2.2483550000000001</v>
      </c>
      <c r="B105">
        <v>1.3505090000000001E-6</v>
      </c>
      <c r="C105">
        <v>2</v>
      </c>
      <c r="D105">
        <v>-1.174617</v>
      </c>
      <c r="E105">
        <v>0.62385000000000002</v>
      </c>
      <c r="G105">
        <v>2.2481339999999999</v>
      </c>
      <c r="H105">
        <v>1.9185599999999999E-6</v>
      </c>
      <c r="I105">
        <v>2</v>
      </c>
      <c r="J105">
        <v>-1.275309</v>
      </c>
      <c r="K105">
        <v>0.63195900000000005</v>
      </c>
      <c r="M105">
        <v>2.2480030000000002</v>
      </c>
      <c r="N105">
        <v>1.438235E-6</v>
      </c>
      <c r="O105">
        <v>2</v>
      </c>
      <c r="P105">
        <v>-1.33741</v>
      </c>
      <c r="Q105">
        <v>0.58704900000000004</v>
      </c>
    </row>
    <row r="106" spans="1:17" x14ac:dyDescent="0.3">
      <c r="A106">
        <v>2.2483610000000001</v>
      </c>
      <c r="B106">
        <v>1.421344E-6</v>
      </c>
      <c r="C106">
        <v>4</v>
      </c>
      <c r="D106">
        <v>-1.1820900000000001</v>
      </c>
      <c r="E106">
        <v>0.59294899999999995</v>
      </c>
      <c r="G106">
        <v>2.248097</v>
      </c>
      <c r="H106">
        <v>1.536031E-6</v>
      </c>
      <c r="I106">
        <v>4</v>
      </c>
      <c r="J106">
        <v>-1.283595</v>
      </c>
      <c r="K106">
        <v>0.63178599999999996</v>
      </c>
      <c r="M106">
        <v>2.2482920000000002</v>
      </c>
      <c r="N106">
        <v>1.409662E-6</v>
      </c>
      <c r="O106">
        <v>4</v>
      </c>
      <c r="P106">
        <v>-1.2028669999999999</v>
      </c>
      <c r="Q106">
        <v>0.62057799999999996</v>
      </c>
    </row>
    <row r="107" spans="1:17" x14ac:dyDescent="0.3">
      <c r="A107">
        <v>2.2478250000000002</v>
      </c>
      <c r="B107">
        <v>1.7858590000000001E-6</v>
      </c>
      <c r="C107">
        <v>6</v>
      </c>
      <c r="D107">
        <v>-1.392903</v>
      </c>
      <c r="E107">
        <v>0.62251299999999998</v>
      </c>
      <c r="G107">
        <v>2.2481369999999998</v>
      </c>
      <c r="H107">
        <v>1.6806939999999999E-6</v>
      </c>
      <c r="I107">
        <v>6</v>
      </c>
      <c r="J107">
        <v>-1.2766679999999999</v>
      </c>
      <c r="K107">
        <v>0.60587000000000002</v>
      </c>
      <c r="M107">
        <v>2.2479450000000001</v>
      </c>
      <c r="N107">
        <v>1.5927509999999999E-6</v>
      </c>
      <c r="O107">
        <v>6</v>
      </c>
      <c r="P107">
        <v>-1.34527</v>
      </c>
      <c r="Q107">
        <v>0.61799899999999997</v>
      </c>
    </row>
    <row r="108" spans="1:17" x14ac:dyDescent="0.3">
      <c r="A108">
        <v>2.24857</v>
      </c>
      <c r="B108">
        <v>1.565382E-6</v>
      </c>
      <c r="C108">
        <v>8</v>
      </c>
      <c r="D108">
        <v>-1.046681</v>
      </c>
      <c r="E108">
        <v>0.75692700000000002</v>
      </c>
      <c r="G108">
        <v>2.248173</v>
      </c>
      <c r="H108">
        <v>1.7591180000000001E-6</v>
      </c>
      <c r="I108">
        <v>8</v>
      </c>
      <c r="J108">
        <v>-1.2224060000000001</v>
      </c>
      <c r="K108">
        <v>0.70182500000000003</v>
      </c>
      <c r="M108">
        <v>2.2480099999999998</v>
      </c>
      <c r="N108">
        <v>1.923449E-6</v>
      </c>
      <c r="O108">
        <v>8</v>
      </c>
      <c r="P108">
        <v>-1.2914129999999999</v>
      </c>
      <c r="Q108">
        <v>0.71845599999999998</v>
      </c>
    </row>
    <row r="109" spans="1:17" x14ac:dyDescent="0.3">
      <c r="A109">
        <v>2.2478150000000001</v>
      </c>
      <c r="B109">
        <v>1.9692000000000001E-6</v>
      </c>
      <c r="C109">
        <v>10</v>
      </c>
      <c r="D109">
        <v>-1.3836200000000001</v>
      </c>
      <c r="E109">
        <v>0.63582300000000003</v>
      </c>
      <c r="G109">
        <v>2.2479330000000002</v>
      </c>
      <c r="H109">
        <v>2.0818219999999999E-6</v>
      </c>
      <c r="I109">
        <v>10</v>
      </c>
      <c r="J109">
        <v>-1.3201579999999999</v>
      </c>
      <c r="K109">
        <v>0.72094400000000003</v>
      </c>
      <c r="M109">
        <v>2.2482820000000001</v>
      </c>
      <c r="N109">
        <v>1.9952750000000001E-6</v>
      </c>
      <c r="O109">
        <v>10</v>
      </c>
      <c r="P109">
        <v>-1.158361</v>
      </c>
      <c r="Q109">
        <v>0.78409700000000004</v>
      </c>
    </row>
    <row r="110" spans="1:17" x14ac:dyDescent="0.3">
      <c r="A110">
        <v>2.248427</v>
      </c>
      <c r="B110">
        <v>1.4383709999999999E-6</v>
      </c>
      <c r="C110">
        <v>12</v>
      </c>
      <c r="D110">
        <v>-1.140757</v>
      </c>
      <c r="E110">
        <v>0.64370000000000005</v>
      </c>
      <c r="G110">
        <v>2.2480540000000002</v>
      </c>
      <c r="H110">
        <v>2.473073E-6</v>
      </c>
      <c r="I110">
        <v>12</v>
      </c>
      <c r="J110">
        <v>-1.2532760000000001</v>
      </c>
      <c r="K110">
        <v>0.83960299999999999</v>
      </c>
      <c r="M110">
        <v>2.2483170000000001</v>
      </c>
      <c r="N110">
        <v>2.0686189999999999E-6</v>
      </c>
      <c r="O110">
        <v>12</v>
      </c>
      <c r="P110">
        <v>-1.1295200000000001</v>
      </c>
      <c r="Q110">
        <v>0.82557700000000001</v>
      </c>
    </row>
    <row r="111" spans="1:17" x14ac:dyDescent="0.3">
      <c r="A111">
        <v>2.2484009999999999</v>
      </c>
      <c r="B111">
        <v>1.9039220000000001E-6</v>
      </c>
      <c r="C111">
        <v>14</v>
      </c>
      <c r="D111">
        <v>-1.1059600000000001</v>
      </c>
      <c r="E111">
        <v>0.77519499999999997</v>
      </c>
      <c r="G111">
        <v>2.2482280000000001</v>
      </c>
      <c r="H111">
        <v>2.4455059999999999E-6</v>
      </c>
      <c r="I111">
        <v>14</v>
      </c>
      <c r="J111">
        <v>-1.13707</v>
      </c>
      <c r="K111">
        <v>0.86027900000000002</v>
      </c>
      <c r="M111">
        <v>2.2481270000000002</v>
      </c>
      <c r="N111">
        <v>2.1393649999999999E-6</v>
      </c>
      <c r="O111">
        <v>14</v>
      </c>
      <c r="P111">
        <v>-1.2080949999999999</v>
      </c>
      <c r="Q111">
        <v>0.81920999999999999</v>
      </c>
    </row>
    <row r="112" spans="1:17" x14ac:dyDescent="0.3">
      <c r="A112">
        <v>2.248688</v>
      </c>
      <c r="B112">
        <v>3.108233E-6</v>
      </c>
      <c r="C112">
        <v>16</v>
      </c>
      <c r="D112">
        <v>-0.89298200000000005</v>
      </c>
      <c r="E112">
        <v>1.0324599999999999</v>
      </c>
      <c r="G112">
        <v>2.2483019999999998</v>
      </c>
      <c r="H112">
        <v>3.2146839999999999E-6</v>
      </c>
      <c r="I112">
        <v>16</v>
      </c>
      <c r="J112">
        <v>-1.0779350000000001</v>
      </c>
      <c r="K112">
        <v>0.99331400000000003</v>
      </c>
      <c r="M112">
        <v>2.247989</v>
      </c>
      <c r="N112">
        <v>2.6851380000000001E-6</v>
      </c>
      <c r="O112">
        <v>16</v>
      </c>
      <c r="P112">
        <v>-1.2436400000000001</v>
      </c>
      <c r="Q112">
        <v>0.83122600000000002</v>
      </c>
    </row>
    <row r="113" spans="1:31" x14ac:dyDescent="0.3">
      <c r="A113">
        <v>2.2485780000000002</v>
      </c>
      <c r="B113">
        <v>3.790309E-6</v>
      </c>
      <c r="C113">
        <v>18</v>
      </c>
      <c r="D113">
        <v>-0.90111699999999995</v>
      </c>
      <c r="E113">
        <v>1.1051260000000001</v>
      </c>
      <c r="G113">
        <v>2.2481779999999998</v>
      </c>
      <c r="H113">
        <v>3.8382940000000004E-6</v>
      </c>
      <c r="I113">
        <v>18</v>
      </c>
      <c r="J113">
        <v>-1.0999289999999999</v>
      </c>
      <c r="K113">
        <v>1.0246029999999999</v>
      </c>
      <c r="M113">
        <v>2.248278</v>
      </c>
      <c r="N113">
        <v>3.9432480000000003E-6</v>
      </c>
      <c r="O113">
        <v>18</v>
      </c>
      <c r="P113">
        <v>-1.078824</v>
      </c>
      <c r="Q113">
        <v>1.0394319999999999</v>
      </c>
    </row>
    <row r="114" spans="1:31" x14ac:dyDescent="0.3">
      <c r="A114">
        <v>2.2485710000000001</v>
      </c>
      <c r="B114">
        <v>3.9396039999999996E-6</v>
      </c>
      <c r="C114">
        <v>20</v>
      </c>
      <c r="D114">
        <v>-0.88196799999999997</v>
      </c>
      <c r="E114">
        <v>1.1340460000000001</v>
      </c>
      <c r="G114">
        <v>2.2485460000000002</v>
      </c>
      <c r="H114">
        <v>4.5425229999999997E-6</v>
      </c>
      <c r="I114">
        <v>20</v>
      </c>
      <c r="J114">
        <v>-0.86051999999999995</v>
      </c>
      <c r="K114">
        <v>1.2007159999999999</v>
      </c>
      <c r="M114">
        <v>2.248281</v>
      </c>
      <c r="N114">
        <v>4.2672649999999999E-6</v>
      </c>
      <c r="O114">
        <v>20</v>
      </c>
      <c r="P114">
        <v>-1.0219860000000001</v>
      </c>
      <c r="Q114">
        <v>1.125086</v>
      </c>
    </row>
    <row r="115" spans="1:31" x14ac:dyDescent="0.3">
      <c r="A115">
        <v>2.248202</v>
      </c>
      <c r="B115">
        <v>7.0277980000000002E-6</v>
      </c>
      <c r="C115">
        <v>22</v>
      </c>
      <c r="D115">
        <v>-0.98807900000000004</v>
      </c>
      <c r="E115">
        <v>1.3083480000000001</v>
      </c>
      <c r="G115">
        <v>2.2486130000000002</v>
      </c>
      <c r="H115">
        <v>8.1475219999999997E-6</v>
      </c>
      <c r="I115">
        <v>22</v>
      </c>
      <c r="J115">
        <v>-0.77729499999999996</v>
      </c>
      <c r="K115">
        <v>1.4117500000000001</v>
      </c>
      <c r="M115">
        <v>2.2488260000000002</v>
      </c>
      <c r="N115">
        <v>7.8636399999999998E-6</v>
      </c>
      <c r="O115">
        <v>22</v>
      </c>
      <c r="P115">
        <v>-0.68671099999999996</v>
      </c>
      <c r="Q115">
        <v>1.395065</v>
      </c>
      <c r="T115" t="s">
        <v>36</v>
      </c>
      <c r="V115" t="s">
        <v>48</v>
      </c>
      <c r="W115" t="s">
        <v>52</v>
      </c>
      <c r="AA115" t="s">
        <v>55</v>
      </c>
      <c r="AC115" t="s">
        <v>58</v>
      </c>
      <c r="AE115" t="s">
        <v>59</v>
      </c>
    </row>
    <row r="116" spans="1:31" x14ac:dyDescent="0.3">
      <c r="A116">
        <v>2.2494890000000001</v>
      </c>
      <c r="B116">
        <v>1.519745E-5</v>
      </c>
      <c r="C116" s="2">
        <v>24</v>
      </c>
      <c r="D116" s="2">
        <v>0</v>
      </c>
      <c r="E116" s="2">
        <v>1.721622</v>
      </c>
      <c r="G116">
        <v>2.249317</v>
      </c>
      <c r="H116">
        <v>1.192938E-5</v>
      </c>
      <c r="I116" s="2">
        <v>24</v>
      </c>
      <c r="J116" s="2">
        <v>-0.42821999999999999</v>
      </c>
      <c r="K116" s="2">
        <v>1.565008</v>
      </c>
      <c r="M116">
        <v>2.249063</v>
      </c>
      <c r="N116">
        <v>1.220419E-5</v>
      </c>
      <c r="O116" s="2">
        <v>24</v>
      </c>
      <c r="P116" s="2">
        <v>-0.49530099999999999</v>
      </c>
      <c r="Q116" s="2">
        <v>1.6275729999999999</v>
      </c>
      <c r="T116">
        <f>AVERAGE(E116,K116,Q116)</f>
        <v>1.6380676666666665</v>
      </c>
      <c r="V116">
        <f>_xlfn.STDEV.S(E116,K116,Q116)</f>
        <v>7.8832669435541361E-2</v>
      </c>
      <c r="W116">
        <f t="shared" ref="W116:W137" si="5">V116/10.438683</f>
        <v>7.5519746538467896E-3</v>
      </c>
      <c r="X116">
        <f>W116*3.182</f>
        <v>2.4030383348540484E-2</v>
      </c>
      <c r="Z116" s="2">
        <v>24</v>
      </c>
      <c r="AA116">
        <v>0</v>
      </c>
      <c r="AC116">
        <f>_xlfn.STDEV.S(D116,J116,P116)</f>
        <v>0.2686991221800572</v>
      </c>
      <c r="AE116">
        <f>AC116/10.438683</f>
        <v>2.5740710986247712E-2</v>
      </c>
    </row>
    <row r="117" spans="1:31" x14ac:dyDescent="0.3">
      <c r="A117">
        <v>2.2508729999999999</v>
      </c>
      <c r="B117">
        <v>2.3227129999999999E-5</v>
      </c>
      <c r="C117" s="2">
        <v>26</v>
      </c>
      <c r="D117" s="2">
        <v>0.192552</v>
      </c>
      <c r="E117" s="2">
        <v>1.9540310000000001</v>
      </c>
      <c r="G117">
        <v>2.2516029999999998</v>
      </c>
      <c r="H117">
        <v>2.821326E-5</v>
      </c>
      <c r="I117" s="2">
        <v>26</v>
      </c>
      <c r="J117" s="2">
        <v>0.48568699999999998</v>
      </c>
      <c r="K117" s="2">
        <v>1.9904599999999999</v>
      </c>
      <c r="M117">
        <v>2.2518790000000002</v>
      </c>
      <c r="N117">
        <v>3.4161159999999998E-5</v>
      </c>
      <c r="O117" s="2">
        <v>26</v>
      </c>
      <c r="P117" s="2">
        <v>0.54003699999999999</v>
      </c>
      <c r="Q117" s="2">
        <v>2.0539740000000002</v>
      </c>
      <c r="S117">
        <f>AVERAGE(D127,J126,P127)</f>
        <v>10.438682999999999</v>
      </c>
      <c r="T117">
        <f t="shared" ref="T117:T137" si="6">AVERAGE(E117,K117,Q117)</f>
        <v>1.9994883333333335</v>
      </c>
      <c r="V117">
        <f t="shared" ref="V117:V137" si="7">_xlfn.STDEV.S(E117,K117,Q117)</f>
        <v>5.0579481159194799E-2</v>
      </c>
      <c r="W117">
        <f t="shared" si="5"/>
        <v>4.8453891318660409E-3</v>
      </c>
      <c r="X117">
        <f t="shared" ref="X117:X137" si="8">W117*3.182</f>
        <v>1.5418028217597742E-2</v>
      </c>
      <c r="Z117" s="2">
        <v>26</v>
      </c>
      <c r="AA117">
        <f t="shared" ref="AA117:AA136" si="9">AVERAGE(D117,J117,P117)</f>
        <v>0.40609199999999995</v>
      </c>
      <c r="AC117">
        <f t="shared" ref="AC117:AC137" si="10">_xlfn.STDEV.S(D117,J117,P117)</f>
        <v>0.18691703861606618</v>
      </c>
      <c r="AE117">
        <f t="shared" ref="AE117:AE137" si="11">AC117/10.438683</f>
        <v>1.7906189757469038E-2</v>
      </c>
    </row>
    <row r="118" spans="1:31" x14ac:dyDescent="0.3">
      <c r="A118">
        <v>2.2535949999999998</v>
      </c>
      <c r="B118">
        <v>4.7492450000000003E-5</v>
      </c>
      <c r="C118" s="2">
        <v>28</v>
      </c>
      <c r="D118" s="2">
        <v>1.063699</v>
      </c>
      <c r="E118" s="2">
        <v>2.1706270000000001</v>
      </c>
      <c r="G118">
        <v>2.255328</v>
      </c>
      <c r="H118">
        <v>5.7853119999999998E-5</v>
      </c>
      <c r="I118" s="2">
        <v>28</v>
      </c>
      <c r="J118" s="2">
        <v>1.570648</v>
      </c>
      <c r="K118" s="2">
        <v>2.1568019999999999</v>
      </c>
      <c r="M118">
        <v>2.256062</v>
      </c>
      <c r="N118">
        <v>6.0616830000000001E-5</v>
      </c>
      <c r="O118" s="2">
        <v>28</v>
      </c>
      <c r="P118" s="2">
        <v>1.7908809999999999</v>
      </c>
      <c r="Q118" s="2">
        <v>2.0630009999999999</v>
      </c>
      <c r="T118">
        <f t="shared" si="6"/>
        <v>2.1301433333333333</v>
      </c>
      <c r="V118">
        <f t="shared" si="7"/>
        <v>5.855640315399626E-2</v>
      </c>
      <c r="W118">
        <f t="shared" si="5"/>
        <v>5.6095585194029041E-3</v>
      </c>
      <c r="X118">
        <f t="shared" si="8"/>
        <v>1.7849615208740042E-2</v>
      </c>
      <c r="Z118" s="2">
        <v>28</v>
      </c>
      <c r="AA118">
        <f t="shared" si="9"/>
        <v>1.4750759999999998</v>
      </c>
      <c r="AC118">
        <f t="shared" si="10"/>
        <v>0.37289263960153463</v>
      </c>
      <c r="AE118">
        <f t="shared" si="11"/>
        <v>3.5722192119593502E-2</v>
      </c>
    </row>
    <row r="119" spans="1:31" x14ac:dyDescent="0.3">
      <c r="A119">
        <v>2.2625709999999999</v>
      </c>
      <c r="B119">
        <v>1.18E-4</v>
      </c>
      <c r="C119" s="2">
        <v>30</v>
      </c>
      <c r="D119" s="2">
        <v>3.0666950000000002</v>
      </c>
      <c r="E119" s="2">
        <v>2.0606059999999999</v>
      </c>
      <c r="G119">
        <v>2.2606820000000001</v>
      </c>
      <c r="H119">
        <v>1.05E-4</v>
      </c>
      <c r="I119" s="2">
        <v>30</v>
      </c>
      <c r="J119" s="2">
        <v>2.726181</v>
      </c>
      <c r="K119" s="2">
        <v>2.075742</v>
      </c>
      <c r="M119">
        <v>2.264589</v>
      </c>
      <c r="N119">
        <v>1.4100000000000001E-4</v>
      </c>
      <c r="O119" s="2">
        <v>30</v>
      </c>
      <c r="P119" s="2">
        <v>3.3402340000000001</v>
      </c>
      <c r="Q119" s="2">
        <v>2.1248119999999999</v>
      </c>
      <c r="T119">
        <f t="shared" si="6"/>
        <v>2.0870533333333334</v>
      </c>
      <c r="V119">
        <f>_xlfn.STDEV.S(E119,K119,Q119)</f>
        <v>3.3564301055337531E-2</v>
      </c>
      <c r="W119">
        <f t="shared" si="5"/>
        <v>3.2153769834123262E-3</v>
      </c>
      <c r="X119">
        <f t="shared" si="8"/>
        <v>1.0231329561218023E-2</v>
      </c>
      <c r="Z119" s="2">
        <v>30</v>
      </c>
      <c r="AA119">
        <f t="shared" si="9"/>
        <v>3.0443700000000002</v>
      </c>
      <c r="AC119">
        <f t="shared" si="10"/>
        <v>0.30763464681501673</v>
      </c>
      <c r="AE119">
        <f t="shared" si="11"/>
        <v>2.947063789704283E-2</v>
      </c>
    </row>
    <row r="120" spans="1:31" x14ac:dyDescent="0.3">
      <c r="A120">
        <v>2.27088</v>
      </c>
      <c r="B120">
        <v>2.1000000000000001E-4</v>
      </c>
      <c r="C120" s="2">
        <v>32</v>
      </c>
      <c r="D120" s="2">
        <v>4.2719050000000003</v>
      </c>
      <c r="E120" s="2">
        <v>1.9035770000000001</v>
      </c>
      <c r="G120">
        <v>2.2739349999999998</v>
      </c>
      <c r="H120">
        <v>2.3800000000000001E-4</v>
      </c>
      <c r="I120" s="2">
        <v>32</v>
      </c>
      <c r="J120" s="2">
        <v>4.5834770000000002</v>
      </c>
      <c r="K120" s="2">
        <v>2.024073</v>
      </c>
      <c r="M120">
        <v>2.275128</v>
      </c>
      <c r="N120">
        <v>2.0100000000000001E-4</v>
      </c>
      <c r="O120" s="2">
        <v>32</v>
      </c>
      <c r="P120" s="2">
        <v>4.819636</v>
      </c>
      <c r="Q120" s="2">
        <v>1.703657</v>
      </c>
      <c r="T120">
        <f t="shared" si="6"/>
        <v>1.8771023333333332</v>
      </c>
      <c r="V120">
        <f>_xlfn.STDEV.S(E120,K120)</f>
        <v>8.520353870585419E-2</v>
      </c>
      <c r="W120">
        <f t="shared" si="5"/>
        <v>8.1622881646903345E-3</v>
      </c>
      <c r="X120">
        <f t="shared" si="8"/>
        <v>2.5972400940044642E-2</v>
      </c>
      <c r="Z120" s="2">
        <v>32</v>
      </c>
      <c r="AA120">
        <f t="shared" si="9"/>
        <v>4.5583393333333335</v>
      </c>
      <c r="AC120">
        <f t="shared" si="10"/>
        <v>0.27472939195567203</v>
      </c>
      <c r="AE120">
        <f t="shared" si="11"/>
        <v>2.6318395908341317E-2</v>
      </c>
    </row>
    <row r="121" spans="1:31" x14ac:dyDescent="0.3">
      <c r="A121">
        <v>2.2828919999999999</v>
      </c>
      <c r="B121">
        <v>2.63E-4</v>
      </c>
      <c r="C121" s="2">
        <v>34</v>
      </c>
      <c r="D121" s="2">
        <v>5.6311289999999996</v>
      </c>
      <c r="E121" s="2">
        <v>1.5501940000000001</v>
      </c>
      <c r="G121">
        <v>2.2863319999999998</v>
      </c>
      <c r="H121">
        <v>3.01E-4</v>
      </c>
      <c r="I121" s="2">
        <v>34</v>
      </c>
      <c r="J121" s="2">
        <v>5.9247699999999996</v>
      </c>
      <c r="K121" s="2">
        <v>1.6011740000000001</v>
      </c>
      <c r="M121">
        <v>2.290219</v>
      </c>
      <c r="N121">
        <v>3.7199999999999999E-4</v>
      </c>
      <c r="O121" s="2">
        <v>34</v>
      </c>
      <c r="P121" s="2">
        <v>6.2169160000000003</v>
      </c>
      <c r="Q121" s="2">
        <v>1.7765500000000001</v>
      </c>
      <c r="T121">
        <f t="shared" si="6"/>
        <v>1.6426393333333333</v>
      </c>
      <c r="V121">
        <f>_xlfn.STDEV.S(E121,K121)</f>
        <v>3.6048303704890212E-2</v>
      </c>
      <c r="W121">
        <f t="shared" si="5"/>
        <v>3.453338290365769E-3</v>
      </c>
      <c r="X121">
        <f t="shared" si="8"/>
        <v>1.0988522439943877E-2</v>
      </c>
      <c r="Z121" s="2">
        <v>34</v>
      </c>
      <c r="AA121">
        <f t="shared" si="9"/>
        <v>5.9242716666666668</v>
      </c>
      <c r="AC121">
        <f t="shared" si="10"/>
        <v>0.29289381795171698</v>
      </c>
      <c r="AE121">
        <f t="shared" si="11"/>
        <v>2.8058502969360886E-2</v>
      </c>
    </row>
    <row r="122" spans="1:31" x14ac:dyDescent="0.3">
      <c r="A122">
        <v>2.2990300000000001</v>
      </c>
      <c r="B122">
        <v>4.6200000000000001E-4</v>
      </c>
      <c r="C122" s="2">
        <v>36</v>
      </c>
      <c r="D122" s="2">
        <v>6.9325239999999999</v>
      </c>
      <c r="E122" s="2">
        <v>1.659867</v>
      </c>
      <c r="G122">
        <v>2.303785</v>
      </c>
      <c r="H122">
        <v>3.79E-4</v>
      </c>
      <c r="I122" s="2">
        <v>36</v>
      </c>
      <c r="J122" s="2">
        <v>7.3342650000000003</v>
      </c>
      <c r="K122" s="2">
        <v>1.393295</v>
      </c>
      <c r="M122">
        <v>2.3033519999999998</v>
      </c>
      <c r="N122">
        <v>4.0200000000000001E-4</v>
      </c>
      <c r="O122" s="2">
        <v>36</v>
      </c>
      <c r="P122" s="2">
        <v>7.2925219999999999</v>
      </c>
      <c r="Q122" s="2">
        <v>1.4504300000000001</v>
      </c>
      <c r="T122">
        <f t="shared" si="6"/>
        <v>1.5011973333333335</v>
      </c>
      <c r="V122">
        <f>_xlfn.STDEV.S(K122,Q122)</f>
        <v>4.0400545943093502E-2</v>
      </c>
      <c r="W122">
        <f t="shared" si="5"/>
        <v>3.8702723267957755E-3</v>
      </c>
      <c r="X122">
        <f t="shared" si="8"/>
        <v>1.2315206543864157E-2</v>
      </c>
      <c r="Z122" s="2">
        <v>36</v>
      </c>
      <c r="AA122">
        <f t="shared" si="9"/>
        <v>7.1864370000000006</v>
      </c>
      <c r="AC122">
        <f t="shared" si="10"/>
        <v>0.22088340405969853</v>
      </c>
      <c r="AE122">
        <f t="shared" si="11"/>
        <v>2.1160083514337829E-2</v>
      </c>
    </row>
    <row r="123" spans="1:31" x14ac:dyDescent="0.3">
      <c r="A123">
        <v>2.3143739999999999</v>
      </c>
      <c r="B123">
        <v>5.1900000000000004E-4</v>
      </c>
      <c r="C123" s="2">
        <v>38</v>
      </c>
      <c r="D123" s="2">
        <v>8.0263179999999998</v>
      </c>
      <c r="E123" s="2">
        <v>1.5112699999999999</v>
      </c>
      <c r="G123">
        <v>2.3195160000000001</v>
      </c>
      <c r="H123">
        <v>5.1900000000000004E-4</v>
      </c>
      <c r="I123" s="2">
        <v>38</v>
      </c>
      <c r="J123" s="2">
        <v>8.3585039999999999</v>
      </c>
      <c r="K123" s="2">
        <v>1.4724729999999999</v>
      </c>
      <c r="M123">
        <v>2.3173940000000002</v>
      </c>
      <c r="N123">
        <v>5.7600000000000001E-4</v>
      </c>
      <c r="O123" s="2">
        <v>38</v>
      </c>
      <c r="P123" s="2">
        <v>8.2058509999999991</v>
      </c>
      <c r="Q123" s="2">
        <v>1.5810010000000001</v>
      </c>
      <c r="T123">
        <f t="shared" si="6"/>
        <v>1.521581333333333</v>
      </c>
      <c r="V123">
        <f>_xlfn.STDEV.S(E123,K123,Q123)</f>
        <v>5.4993857769148592E-2</v>
      </c>
      <c r="W123">
        <f t="shared" si="5"/>
        <v>5.2682754873530115E-3</v>
      </c>
      <c r="X123">
        <f t="shared" si="8"/>
        <v>1.6763652600757281E-2</v>
      </c>
      <c r="Z123" s="2">
        <v>38</v>
      </c>
      <c r="AA123">
        <f t="shared" si="9"/>
        <v>8.196890999999999</v>
      </c>
      <c r="AC123">
        <f t="shared" si="10"/>
        <v>0.16627415869280474</v>
      </c>
      <c r="AE123">
        <f t="shared" si="11"/>
        <v>1.5928652943365054E-2</v>
      </c>
    </row>
    <row r="124" spans="1:31" x14ac:dyDescent="0.3">
      <c r="A124">
        <v>2.3282940000000001</v>
      </c>
      <c r="B124">
        <v>5.8E-4</v>
      </c>
      <c r="C124" s="2">
        <v>40</v>
      </c>
      <c r="D124" s="2">
        <v>8.8927820000000004</v>
      </c>
      <c r="E124" s="2">
        <v>1.4305840000000001</v>
      </c>
      <c r="G124">
        <v>2.337259</v>
      </c>
      <c r="H124">
        <v>6.5499999999999998E-4</v>
      </c>
      <c r="I124" s="2">
        <v>40</v>
      </c>
      <c r="J124" s="2">
        <v>9.3922519999999992</v>
      </c>
      <c r="K124" s="2">
        <v>1.48482</v>
      </c>
      <c r="M124">
        <v>2.3338079999999999</v>
      </c>
      <c r="N124">
        <v>5.7300000000000005E-4</v>
      </c>
      <c r="O124" s="2">
        <v>40</v>
      </c>
      <c r="P124" s="2">
        <v>9.213222</v>
      </c>
      <c r="Q124" s="2">
        <v>1.399143</v>
      </c>
      <c r="T124">
        <f t="shared" si="6"/>
        <v>1.4381823333333335</v>
      </c>
      <c r="V124">
        <f t="shared" si="7"/>
        <v>4.3340951585461675E-2</v>
      </c>
      <c r="W124">
        <f t="shared" si="5"/>
        <v>4.151955911053308E-3</v>
      </c>
      <c r="X124">
        <f t="shared" si="8"/>
        <v>1.3211523708971626E-2</v>
      </c>
      <c r="Z124" s="2">
        <v>40</v>
      </c>
      <c r="AA124">
        <f t="shared" si="9"/>
        <v>9.1660853333333332</v>
      </c>
      <c r="AC124">
        <f t="shared" si="10"/>
        <v>0.25304934149950487</v>
      </c>
      <c r="AE124">
        <f t="shared" si="11"/>
        <v>2.4241500723750774E-2</v>
      </c>
    </row>
    <row r="125" spans="1:31" x14ac:dyDescent="0.3">
      <c r="A125">
        <v>2.3436360000000001</v>
      </c>
      <c r="B125">
        <v>6.5499999999999998E-4</v>
      </c>
      <c r="C125" s="2">
        <v>42</v>
      </c>
      <c r="D125" s="2">
        <v>9.7530359999999998</v>
      </c>
      <c r="E125" s="2">
        <v>1.379462</v>
      </c>
      <c r="G125">
        <v>2.3533970000000002</v>
      </c>
      <c r="H125">
        <v>6.5399999999999996E-4</v>
      </c>
      <c r="I125" s="2">
        <v>42</v>
      </c>
      <c r="J125" s="2">
        <v>10.266391</v>
      </c>
      <c r="K125" s="2">
        <v>1.3187500000000001</v>
      </c>
      <c r="M125">
        <v>2.3479179999999999</v>
      </c>
      <c r="N125">
        <v>7.3300000000000004E-4</v>
      </c>
      <c r="O125" s="2">
        <v>42</v>
      </c>
      <c r="P125" s="2">
        <v>9.9716930000000001</v>
      </c>
      <c r="Q125" s="2">
        <v>1.423881</v>
      </c>
      <c r="T125">
        <f t="shared" si="6"/>
        <v>1.3740309999999998</v>
      </c>
      <c r="V125">
        <f t="shared" si="7"/>
        <v>5.277550199666501E-2</v>
      </c>
      <c r="W125">
        <f t="shared" si="5"/>
        <v>5.0557624938572243E-3</v>
      </c>
      <c r="X125">
        <f t="shared" si="8"/>
        <v>1.6087436255453686E-2</v>
      </c>
      <c r="Z125" s="2">
        <v>42</v>
      </c>
      <c r="AA125">
        <f t="shared" si="9"/>
        <v>9.9970400000000001</v>
      </c>
      <c r="AC125">
        <f t="shared" si="10"/>
        <v>0.25761442469900669</v>
      </c>
      <c r="AE125">
        <f t="shared" si="11"/>
        <v>2.4678824397580301E-2</v>
      </c>
    </row>
    <row r="126" spans="1:31" x14ac:dyDescent="0.3">
      <c r="A126">
        <v>2.3509929999999999</v>
      </c>
      <c r="B126">
        <v>6.5600000000000001E-4</v>
      </c>
      <c r="C126" s="2">
        <v>44</v>
      </c>
      <c r="D126" s="2">
        <v>10.145654</v>
      </c>
      <c r="E126" s="2">
        <v>1.308843</v>
      </c>
      <c r="G126">
        <v>2.354692</v>
      </c>
      <c r="H126">
        <v>7.3499999999999998E-4</v>
      </c>
      <c r="I126" s="2">
        <v>44</v>
      </c>
      <c r="J126" s="2">
        <v>10.325222999999999</v>
      </c>
      <c r="K126" s="2">
        <v>1.3673900000000001</v>
      </c>
      <c r="M126">
        <v>2.3523000000000001</v>
      </c>
      <c r="N126">
        <v>7.1000000000000002E-4</v>
      </c>
      <c r="O126" s="2">
        <v>44</v>
      </c>
      <c r="P126" s="2">
        <v>10.206704</v>
      </c>
      <c r="Q126" s="2">
        <v>1.3508830000000001</v>
      </c>
      <c r="T126">
        <f t="shared" si="6"/>
        <v>1.3423719999999999</v>
      </c>
      <c r="V126">
        <f t="shared" si="7"/>
        <v>3.018717679744172E-2</v>
      </c>
      <c r="W126">
        <f t="shared" si="5"/>
        <v>2.8918568364842312E-3</v>
      </c>
      <c r="X126">
        <f t="shared" si="8"/>
        <v>9.201888453692823E-3</v>
      </c>
      <c r="Z126" s="2">
        <v>44</v>
      </c>
      <c r="AA126">
        <f t="shared" si="9"/>
        <v>10.225860333333335</v>
      </c>
      <c r="AC126">
        <f t="shared" si="10"/>
        <v>9.1304327774389946E-2</v>
      </c>
      <c r="AE126">
        <f t="shared" si="11"/>
        <v>8.7467286605398351E-3</v>
      </c>
    </row>
    <row r="127" spans="1:31" x14ac:dyDescent="0.3">
      <c r="A127">
        <v>2.3593459999999999</v>
      </c>
      <c r="B127">
        <v>7.2499999999999995E-4</v>
      </c>
      <c r="C127" s="2">
        <v>46</v>
      </c>
      <c r="D127" s="2">
        <v>10.559172999999999</v>
      </c>
      <c r="E127" s="2">
        <v>1.3439110000000001</v>
      </c>
      <c r="G127">
        <v>2.3543229999999999</v>
      </c>
      <c r="H127">
        <v>7.7200000000000001E-4</v>
      </c>
      <c r="I127" s="2">
        <v>46</v>
      </c>
      <c r="J127" s="2">
        <v>10.299880999999999</v>
      </c>
      <c r="K127" s="2">
        <v>1.417853</v>
      </c>
      <c r="M127">
        <v>2.3568859999999998</v>
      </c>
      <c r="N127">
        <v>7.3899999999999997E-4</v>
      </c>
      <c r="O127" s="2">
        <v>46</v>
      </c>
      <c r="P127" s="2">
        <v>10.431653000000001</v>
      </c>
      <c r="Q127" s="2">
        <v>1.3907320000000001</v>
      </c>
      <c r="T127">
        <f t="shared" si="6"/>
        <v>1.3841653333333335</v>
      </c>
      <c r="V127">
        <f t="shared" si="7"/>
        <v>3.7405824069699785E-2</v>
      </c>
      <c r="W127">
        <f t="shared" si="5"/>
        <v>3.5833853820160825E-3</v>
      </c>
      <c r="X127">
        <f t="shared" si="8"/>
        <v>1.1402332285575174E-2</v>
      </c>
      <c r="Z127" s="2">
        <v>46</v>
      </c>
      <c r="AA127">
        <f t="shared" si="9"/>
        <v>10.430235666666666</v>
      </c>
      <c r="AC127">
        <f t="shared" si="10"/>
        <v>0.12965181040515159</v>
      </c>
      <c r="AE127">
        <f t="shared" si="11"/>
        <v>1.2420322602492248E-2</v>
      </c>
    </row>
    <row r="128" spans="1:31" x14ac:dyDescent="0.3">
      <c r="A128">
        <v>2.3487749999999998</v>
      </c>
      <c r="B128">
        <v>8.0099999999999995E-4</v>
      </c>
      <c r="C128" s="2">
        <v>48</v>
      </c>
      <c r="D128" s="2">
        <v>10.005050000000001</v>
      </c>
      <c r="E128" s="2">
        <v>1.4996149999999999</v>
      </c>
      <c r="G128">
        <v>2.3492380000000002</v>
      </c>
      <c r="H128">
        <v>6.9399999999999996E-4</v>
      </c>
      <c r="I128" s="2">
        <v>48</v>
      </c>
      <c r="J128" s="2">
        <v>10.048220000000001</v>
      </c>
      <c r="K128" s="2">
        <v>1.364833</v>
      </c>
      <c r="M128">
        <v>2.3462619999999998</v>
      </c>
      <c r="N128">
        <v>6.0400000000000004E-4</v>
      </c>
      <c r="O128" s="2">
        <v>48</v>
      </c>
      <c r="P128" s="2">
        <v>9.9036989999999996</v>
      </c>
      <c r="Q128" s="2">
        <v>1.288929</v>
      </c>
      <c r="T128">
        <f t="shared" si="6"/>
        <v>1.3844589999999999</v>
      </c>
      <c r="V128">
        <f>_xlfn.STDEV.S(K128,Q128)</f>
        <v>5.3672233119183684E-2</v>
      </c>
      <c r="W128">
        <f t="shared" si="5"/>
        <v>5.1416671163578478E-3</v>
      </c>
      <c r="X128">
        <f t="shared" si="8"/>
        <v>1.6360784764250673E-2</v>
      </c>
      <c r="Z128" s="2">
        <v>48</v>
      </c>
      <c r="AA128">
        <f t="shared" si="9"/>
        <v>9.985656333333333</v>
      </c>
      <c r="AC128">
        <f t="shared" si="10"/>
        <v>7.418669415962284E-2</v>
      </c>
      <c r="AE128">
        <f t="shared" si="11"/>
        <v>7.1069017192707971E-3</v>
      </c>
    </row>
    <row r="129" spans="1:31" x14ac:dyDescent="0.3">
      <c r="A129">
        <v>2.3353760000000001</v>
      </c>
      <c r="B129">
        <v>7.1199999999999996E-4</v>
      </c>
      <c r="C129" s="2">
        <v>50</v>
      </c>
      <c r="D129" s="2">
        <v>9.2870430000000006</v>
      </c>
      <c r="E129" s="2">
        <v>1.489069</v>
      </c>
      <c r="G129">
        <v>2.3362379999999998</v>
      </c>
      <c r="H129">
        <v>6.7100000000000005E-4</v>
      </c>
      <c r="I129" s="2">
        <v>50</v>
      </c>
      <c r="J129" s="2">
        <v>9.3421330000000005</v>
      </c>
      <c r="K129" s="2">
        <v>1.443681</v>
      </c>
      <c r="M129">
        <v>2.3342480000000001</v>
      </c>
      <c r="N129">
        <v>6.4000000000000005E-4</v>
      </c>
      <c r="O129" s="2">
        <v>50</v>
      </c>
      <c r="P129" s="2">
        <v>9.2322710000000008</v>
      </c>
      <c r="Q129" s="2">
        <v>1.436321</v>
      </c>
      <c r="T129">
        <f t="shared" si="6"/>
        <v>1.4563569999999999</v>
      </c>
      <c r="V129">
        <f t="shared" si="7"/>
        <v>2.8567439647262761E-2</v>
      </c>
      <c r="W129">
        <f t="shared" si="5"/>
        <v>2.7366900256730435E-3</v>
      </c>
      <c r="X129">
        <f t="shared" si="8"/>
        <v>8.7081476616916245E-3</v>
      </c>
      <c r="Z129" s="2">
        <v>50</v>
      </c>
      <c r="AA129">
        <f t="shared" si="9"/>
        <v>9.2871490000000012</v>
      </c>
      <c r="AC129">
        <f t="shared" si="10"/>
        <v>5.4931076705267506E-2</v>
      </c>
      <c r="AE129">
        <f t="shared" si="11"/>
        <v>5.2622612167902323E-3</v>
      </c>
    </row>
    <row r="130" spans="1:31" x14ac:dyDescent="0.3">
      <c r="A130">
        <v>2.3212890000000002</v>
      </c>
      <c r="B130">
        <v>6.6100000000000002E-4</v>
      </c>
      <c r="C130" s="2">
        <v>52</v>
      </c>
      <c r="D130" s="2">
        <v>8.4421020000000002</v>
      </c>
      <c r="E130" s="2">
        <v>1.613</v>
      </c>
      <c r="G130">
        <v>2.318165</v>
      </c>
      <c r="H130">
        <v>5.2499999999999997E-4</v>
      </c>
      <c r="I130" s="2">
        <v>52</v>
      </c>
      <c r="J130" s="2">
        <v>8.2750260000000004</v>
      </c>
      <c r="K130" s="2">
        <v>1.4689000000000001</v>
      </c>
      <c r="M130">
        <v>2.3188249999999999</v>
      </c>
      <c r="N130">
        <v>5.6499999999999996E-4</v>
      </c>
      <c r="O130" s="2">
        <v>52</v>
      </c>
      <c r="P130" s="2">
        <v>8.3144760000000009</v>
      </c>
      <c r="Q130" s="2">
        <v>1.4786630000000001</v>
      </c>
      <c r="T130">
        <f t="shared" si="6"/>
        <v>1.5201876666666667</v>
      </c>
      <c r="V130">
        <f t="shared" si="7"/>
        <v>8.052593343968964E-2</v>
      </c>
      <c r="W130">
        <f t="shared" si="5"/>
        <v>7.7141851553198465E-3</v>
      </c>
      <c r="X130">
        <f t="shared" si="8"/>
        <v>2.454653716422775E-2</v>
      </c>
      <c r="Z130" s="2">
        <v>52</v>
      </c>
      <c r="AA130">
        <f t="shared" si="9"/>
        <v>8.3438680000000005</v>
      </c>
      <c r="AC130">
        <f t="shared" si="10"/>
        <v>8.7329918653345634E-2</v>
      </c>
      <c r="AE130">
        <f t="shared" si="11"/>
        <v>8.3659901017537983E-3</v>
      </c>
    </row>
    <row r="131" spans="1:31" x14ac:dyDescent="0.3">
      <c r="A131">
        <v>2.3067229999999999</v>
      </c>
      <c r="B131">
        <v>5.2099999999999998E-4</v>
      </c>
      <c r="C131" s="2">
        <v>54</v>
      </c>
      <c r="D131" s="2">
        <v>7.4965960000000003</v>
      </c>
      <c r="E131" s="2">
        <v>1.6060490000000001</v>
      </c>
      <c r="G131">
        <v>2.3032219999999999</v>
      </c>
      <c r="H131">
        <v>5.2999999999999998E-4</v>
      </c>
      <c r="I131" s="2">
        <v>54</v>
      </c>
      <c r="J131" s="2">
        <v>7.242794</v>
      </c>
      <c r="K131" s="2">
        <v>1.6412439999999999</v>
      </c>
      <c r="M131">
        <v>2.303626</v>
      </c>
      <c r="N131">
        <v>4.6200000000000001E-4</v>
      </c>
      <c r="O131" s="2">
        <v>54</v>
      </c>
      <c r="P131" s="2">
        <v>7.2707439999999997</v>
      </c>
      <c r="Q131" s="2">
        <v>1.6622980000000001</v>
      </c>
      <c r="T131">
        <f t="shared" si="6"/>
        <v>1.6365303333333332</v>
      </c>
      <c r="V131">
        <f t="shared" si="7"/>
        <v>2.841920988228442E-2</v>
      </c>
      <c r="W131">
        <f t="shared" si="5"/>
        <v>2.7224899809951525E-3</v>
      </c>
      <c r="X131">
        <f t="shared" si="8"/>
        <v>8.6629631195265754E-3</v>
      </c>
      <c r="Z131" s="2">
        <v>54</v>
      </c>
      <c r="AA131">
        <f t="shared" si="9"/>
        <v>7.3367113333333336</v>
      </c>
      <c r="AC131">
        <f t="shared" si="10"/>
        <v>0.13916763489164211</v>
      </c>
      <c r="AE131">
        <f t="shared" si="11"/>
        <v>1.3331915040589136E-2</v>
      </c>
    </row>
    <row r="132" spans="1:31" x14ac:dyDescent="0.3">
      <c r="A132">
        <v>2.288284</v>
      </c>
      <c r="B132">
        <v>3.6299999999999999E-4</v>
      </c>
      <c r="C132" s="2">
        <v>56</v>
      </c>
      <c r="D132" s="2">
        <v>6.0885449999999999</v>
      </c>
      <c r="E132" s="2">
        <v>1.6133519999999999</v>
      </c>
      <c r="G132">
        <v>2.286791</v>
      </c>
      <c r="H132">
        <v>3.3799999999999998E-4</v>
      </c>
      <c r="I132" s="2">
        <v>56</v>
      </c>
      <c r="J132" s="2">
        <v>5.9092060000000002</v>
      </c>
      <c r="K132" s="2">
        <v>1.813615</v>
      </c>
      <c r="M132">
        <v>2.2895460000000001</v>
      </c>
      <c r="N132">
        <v>3.9300000000000001E-4</v>
      </c>
      <c r="O132" s="2">
        <v>56</v>
      </c>
      <c r="P132" s="2">
        <v>6.1782659999999998</v>
      </c>
      <c r="Q132" s="2">
        <v>1.6769970000000001</v>
      </c>
      <c r="T132">
        <f t="shared" si="6"/>
        <v>1.7013213333333332</v>
      </c>
      <c r="V132">
        <f>_xlfn.STDEV.S(E132,Q132)</f>
        <v>4.5003811088617944E-2</v>
      </c>
      <c r="W132">
        <f t="shared" si="5"/>
        <v>4.3112537365698287E-3</v>
      </c>
      <c r="X132">
        <f t="shared" si="8"/>
        <v>1.3718409389765195E-2</v>
      </c>
      <c r="Z132" s="2">
        <v>56</v>
      </c>
      <c r="AA132">
        <f t="shared" si="9"/>
        <v>6.0586723333333339</v>
      </c>
      <c r="AC132">
        <f t="shared" si="10"/>
        <v>0.13699490158518046</v>
      </c>
      <c r="AE132">
        <f t="shared" si="11"/>
        <v>1.3123772566441616E-2</v>
      </c>
    </row>
    <row r="133" spans="1:31" x14ac:dyDescent="0.3">
      <c r="A133">
        <v>2.2738520000000002</v>
      </c>
      <c r="B133">
        <v>2.4800000000000001E-4</v>
      </c>
      <c r="C133" s="2">
        <v>58</v>
      </c>
      <c r="D133" s="2">
        <v>4.5273490000000001</v>
      </c>
      <c r="E133" s="2">
        <v>2.1568830000000001</v>
      </c>
      <c r="G133">
        <v>2.2744070000000001</v>
      </c>
      <c r="H133">
        <v>2.32E-4</v>
      </c>
      <c r="I133" s="2">
        <v>58</v>
      </c>
      <c r="J133" s="2">
        <v>4.7339500000000001</v>
      </c>
      <c r="K133" s="2">
        <v>1.7270540000000001</v>
      </c>
      <c r="M133">
        <v>2.2745259999999998</v>
      </c>
      <c r="N133">
        <v>2.4600000000000002E-4</v>
      </c>
      <c r="O133" s="2">
        <v>58</v>
      </c>
      <c r="P133" s="2">
        <v>4.6798080000000004</v>
      </c>
      <c r="Q133" s="2">
        <v>1.9340040000000001</v>
      </c>
      <c r="T133">
        <f t="shared" si="6"/>
        <v>1.9393136666666668</v>
      </c>
      <c r="V133">
        <f>_xlfn.STDEV.S(E133,Q133)</f>
        <v>0.15759925228407656</v>
      </c>
      <c r="W133">
        <f t="shared" si="5"/>
        <v>1.5097618376195212E-2</v>
      </c>
      <c r="X133">
        <f t="shared" si="8"/>
        <v>4.8040621673053167E-2</v>
      </c>
      <c r="Z133" s="2">
        <v>58</v>
      </c>
      <c r="AA133">
        <f t="shared" si="9"/>
        <v>4.6470356666666675</v>
      </c>
      <c r="AC133">
        <f t="shared" si="10"/>
        <v>0.10712848675461326</v>
      </c>
      <c r="AE133">
        <f t="shared" si="11"/>
        <v>1.0262643932631469E-2</v>
      </c>
    </row>
    <row r="134" spans="1:31" x14ac:dyDescent="0.3">
      <c r="A134">
        <v>2.2630590000000002</v>
      </c>
      <c r="B134">
        <v>1.5699999999999999E-4</v>
      </c>
      <c r="C134" s="2">
        <v>60</v>
      </c>
      <c r="D134" s="2">
        <v>3.013741</v>
      </c>
      <c r="E134" s="2">
        <v>2.3350810000000002</v>
      </c>
      <c r="G134">
        <v>2.2670789999999998</v>
      </c>
      <c r="H134">
        <v>1.7000000000000001E-4</v>
      </c>
      <c r="I134" s="2">
        <v>60</v>
      </c>
      <c r="J134" s="2">
        <v>3.8045309999999999</v>
      </c>
      <c r="K134" s="2">
        <v>1.8600950000000001</v>
      </c>
      <c r="M134">
        <v>2.266559</v>
      </c>
      <c r="N134">
        <v>1.64E-4</v>
      </c>
      <c r="O134" s="2">
        <v>60</v>
      </c>
      <c r="P134" s="2">
        <v>3.722048</v>
      </c>
      <c r="Q134" s="2">
        <v>1.8616550000000001</v>
      </c>
      <c r="T134">
        <f t="shared" si="6"/>
        <v>2.0189436666666665</v>
      </c>
      <c r="V134">
        <f>_xlfn.STDEV.S(K134,Q134)</f>
        <v>1.1030865786510182E-3</v>
      </c>
      <c r="W134">
        <f t="shared" si="5"/>
        <v>1.0567296455415097E-4</v>
      </c>
      <c r="X134">
        <f t="shared" si="8"/>
        <v>3.362513732113084E-4</v>
      </c>
      <c r="Z134" s="2">
        <v>60</v>
      </c>
      <c r="AA134">
        <f t="shared" si="9"/>
        <v>3.5134400000000006</v>
      </c>
      <c r="AC134">
        <f t="shared" si="10"/>
        <v>0.43471275490028344</v>
      </c>
      <c r="AE134">
        <f t="shared" si="11"/>
        <v>4.1644406186133201E-2</v>
      </c>
    </row>
    <row r="135" spans="1:31" x14ac:dyDescent="0.3">
      <c r="A135">
        <v>2.253809</v>
      </c>
      <c r="B135">
        <v>5.0594679999999997E-5</v>
      </c>
      <c r="C135" s="2">
        <v>62</v>
      </c>
      <c r="D135" s="2">
        <v>1.1568350000000001</v>
      </c>
      <c r="E135" s="2">
        <v>2.2419690000000001</v>
      </c>
      <c r="G135">
        <v>2.2577379999999998</v>
      </c>
      <c r="H135">
        <v>9.9999719999999999E-5</v>
      </c>
      <c r="I135" s="2">
        <v>62</v>
      </c>
      <c r="J135" s="2">
        <v>2.0802939999999999</v>
      </c>
      <c r="K135" s="2">
        <v>2.2372480000000001</v>
      </c>
      <c r="M135">
        <v>2.25719</v>
      </c>
      <c r="N135">
        <v>7.9936420000000004E-5</v>
      </c>
      <c r="O135" s="2">
        <v>62</v>
      </c>
      <c r="P135" s="2">
        <v>1.983336</v>
      </c>
      <c r="Q135" s="2">
        <v>2.2259549999999999</v>
      </c>
      <c r="T135">
        <f t="shared" si="6"/>
        <v>2.2350573333333332</v>
      </c>
      <c r="V135">
        <f t="shared" si="7"/>
        <v>8.2286884941243921E-3</v>
      </c>
      <c r="W135">
        <f t="shared" si="5"/>
        <v>7.8828799515459874E-4</v>
      </c>
      <c r="X135">
        <f t="shared" si="8"/>
        <v>2.5083324005819333E-3</v>
      </c>
      <c r="Z135" s="2">
        <v>62</v>
      </c>
      <c r="AA135">
        <f t="shared" si="9"/>
        <v>1.7401549999999999</v>
      </c>
      <c r="AC135">
        <f t="shared" si="10"/>
        <v>0.50749076862638565</v>
      </c>
      <c r="AE135">
        <f t="shared" si="11"/>
        <v>4.8616359805771059E-2</v>
      </c>
    </row>
    <row r="136" spans="1:31" x14ac:dyDescent="0.3">
      <c r="A136">
        <v>2.2512759999999998</v>
      </c>
      <c r="B136">
        <v>2.8679680000000001E-5</v>
      </c>
      <c r="C136" s="2">
        <v>64</v>
      </c>
      <c r="D136" s="2">
        <v>0.37006</v>
      </c>
      <c r="E136" s="2">
        <v>2.0144700000000002</v>
      </c>
      <c r="G136">
        <v>2.2521279999999999</v>
      </c>
      <c r="H136">
        <v>3.4713779999999998E-5</v>
      </c>
      <c r="I136" s="2">
        <v>64</v>
      </c>
      <c r="J136" s="2">
        <v>0.67470600000000003</v>
      </c>
      <c r="K136" s="2">
        <v>2.0080399999999998</v>
      </c>
      <c r="M136">
        <v>2.2523049999999998</v>
      </c>
      <c r="N136">
        <v>4.0594399999999999E-5</v>
      </c>
      <c r="O136" s="2">
        <v>64</v>
      </c>
      <c r="P136" s="2">
        <v>0.67210000000000003</v>
      </c>
      <c r="Q136" s="2">
        <v>2.108838</v>
      </c>
      <c r="T136">
        <f t="shared" si="6"/>
        <v>2.043782666666667</v>
      </c>
      <c r="V136">
        <f t="shared" si="7"/>
        <v>5.6431228245833291E-2</v>
      </c>
      <c r="W136">
        <f t="shared" si="5"/>
        <v>5.405972022125137E-3</v>
      </c>
      <c r="X136">
        <f t="shared" si="8"/>
        <v>1.7201802974402186E-2</v>
      </c>
      <c r="Z136" s="2">
        <v>64</v>
      </c>
      <c r="AA136">
        <f t="shared" si="9"/>
        <v>0.57228866666666667</v>
      </c>
      <c r="AC136">
        <f t="shared" si="10"/>
        <v>0.17514000977884334</v>
      </c>
      <c r="AE136">
        <f t="shared" si="11"/>
        <v>1.6777979538112553E-2</v>
      </c>
    </row>
    <row r="137" spans="1:31" x14ac:dyDescent="0.3">
      <c r="A137">
        <v>2.2499180000000001</v>
      </c>
      <c r="B137">
        <v>2.0038310000000002E-5</v>
      </c>
      <c r="C137" s="2">
        <v>66</v>
      </c>
      <c r="D137" s="2">
        <v>0</v>
      </c>
      <c r="E137" s="2">
        <v>1.81043</v>
      </c>
      <c r="G137">
        <v>2.2501820000000001</v>
      </c>
      <c r="H137">
        <v>1.5822420000000001E-5</v>
      </c>
      <c r="I137" s="2">
        <v>66</v>
      </c>
      <c r="J137" s="2">
        <v>6.4674999999999996E-2</v>
      </c>
      <c r="K137" s="2">
        <v>1.7834680000000001</v>
      </c>
      <c r="M137">
        <v>2.2498710000000002</v>
      </c>
      <c r="N137">
        <v>2.1071180000000001E-5</v>
      </c>
      <c r="O137" s="2">
        <v>66</v>
      </c>
      <c r="P137" s="2">
        <v>-0.14781</v>
      </c>
      <c r="Q137" s="2">
        <v>1.898201</v>
      </c>
      <c r="T137">
        <f t="shared" si="6"/>
        <v>1.8306996666666668</v>
      </c>
      <c r="V137">
        <f t="shared" si="7"/>
        <v>5.9992165007885262E-2</v>
      </c>
      <c r="W137">
        <f t="shared" si="5"/>
        <v>5.7471009520918747E-3</v>
      </c>
      <c r="X137">
        <f t="shared" si="8"/>
        <v>1.8287275229556345E-2</v>
      </c>
      <c r="Z137" s="2">
        <v>66</v>
      </c>
      <c r="AA137">
        <v>0</v>
      </c>
      <c r="AC137">
        <f t="shared" si="10"/>
        <v>0.10891933326243479</v>
      </c>
      <c r="AE137">
        <f t="shared" si="11"/>
        <v>1.0434202596480303E-2</v>
      </c>
    </row>
    <row r="138" spans="1:31" x14ac:dyDescent="0.3">
      <c r="A138">
        <v>2.2488579999999998</v>
      </c>
      <c r="B138">
        <v>7.1144960000000001E-6</v>
      </c>
      <c r="C138">
        <v>68</v>
      </c>
      <c r="D138">
        <v>-0.64752799999999999</v>
      </c>
      <c r="E138">
        <v>1.3842460000000001</v>
      </c>
      <c r="G138">
        <v>2.2491400000000001</v>
      </c>
      <c r="H138">
        <v>9.5871039999999993E-6</v>
      </c>
      <c r="I138">
        <v>68</v>
      </c>
      <c r="J138">
        <v>-0.47648200000000002</v>
      </c>
      <c r="K138">
        <v>1.5263500000000001</v>
      </c>
      <c r="M138">
        <v>2.2485400000000002</v>
      </c>
      <c r="N138">
        <v>9.9202750000000005E-6</v>
      </c>
      <c r="O138">
        <v>68</v>
      </c>
      <c r="P138">
        <v>-0.76024000000000003</v>
      </c>
      <c r="Q138">
        <v>1.4968840000000001</v>
      </c>
    </row>
    <row r="139" spans="1:31" x14ac:dyDescent="0.3">
      <c r="A139">
        <v>2.2481770000000001</v>
      </c>
      <c r="B139">
        <v>8.1114819999999993E-6</v>
      </c>
      <c r="C139">
        <v>70</v>
      </c>
      <c r="D139">
        <v>-1.0121690000000001</v>
      </c>
      <c r="E139">
        <v>1.2345630000000001</v>
      </c>
      <c r="G139">
        <v>2.2483840000000002</v>
      </c>
      <c r="H139">
        <v>6.9410649999999996E-6</v>
      </c>
      <c r="I139">
        <v>70</v>
      </c>
      <c r="J139">
        <v>-0.85834900000000003</v>
      </c>
      <c r="K139">
        <v>1.3548739999999999</v>
      </c>
      <c r="M139">
        <v>2.2488250000000001</v>
      </c>
      <c r="N139">
        <v>6.5332700000000002E-6</v>
      </c>
      <c r="O139">
        <v>70</v>
      </c>
      <c r="P139">
        <v>-0.70295300000000005</v>
      </c>
      <c r="Q139">
        <v>1.3289839999999999</v>
      </c>
    </row>
    <row r="140" spans="1:31" x14ac:dyDescent="0.3">
      <c r="A140">
        <v>2.248221</v>
      </c>
      <c r="B140">
        <v>5.0807670000000003E-6</v>
      </c>
      <c r="C140">
        <v>72</v>
      </c>
      <c r="D140">
        <v>-1.010564</v>
      </c>
      <c r="E140">
        <v>1.1950480000000001</v>
      </c>
      <c r="G140">
        <v>2.2484549999999999</v>
      </c>
      <c r="H140">
        <v>4.7784699999999997E-6</v>
      </c>
      <c r="I140">
        <v>72</v>
      </c>
      <c r="J140">
        <v>-0.92118999999999995</v>
      </c>
      <c r="K140">
        <v>1.2046490000000001</v>
      </c>
      <c r="M140">
        <v>2.2484980000000001</v>
      </c>
      <c r="N140">
        <v>4.8014159999999999E-6</v>
      </c>
      <c r="O140">
        <v>72</v>
      </c>
      <c r="P140">
        <v>-0.86167400000000005</v>
      </c>
      <c r="Q140">
        <v>1.2117910000000001</v>
      </c>
    </row>
    <row r="141" spans="1:31" x14ac:dyDescent="0.3">
      <c r="A141">
        <v>2.2485019999999998</v>
      </c>
      <c r="B141">
        <v>4.5451129999999996E-6</v>
      </c>
      <c r="C141">
        <v>74</v>
      </c>
      <c r="D141">
        <v>-0.88293699999999997</v>
      </c>
      <c r="E141">
        <v>1.1420129999999999</v>
      </c>
      <c r="G141">
        <v>2.2483270000000002</v>
      </c>
      <c r="H141">
        <v>3.5470289999999998E-6</v>
      </c>
      <c r="I141">
        <v>74</v>
      </c>
      <c r="J141">
        <v>-1.0439579999999999</v>
      </c>
      <c r="K141">
        <v>1.0239130000000001</v>
      </c>
      <c r="M141">
        <v>2.2487370000000002</v>
      </c>
      <c r="N141">
        <v>3.2473709999999999E-6</v>
      </c>
      <c r="O141">
        <v>74</v>
      </c>
      <c r="P141">
        <v>-0.80407700000000004</v>
      </c>
      <c r="Q141">
        <v>1.069275</v>
      </c>
    </row>
    <row r="142" spans="1:31" x14ac:dyDescent="0.3">
      <c r="A142">
        <v>2.24831</v>
      </c>
      <c r="B142">
        <v>2.7053830000000001E-6</v>
      </c>
      <c r="C142">
        <v>76</v>
      </c>
      <c r="D142">
        <v>-1.091726</v>
      </c>
      <c r="E142">
        <v>0.92574100000000004</v>
      </c>
      <c r="G142">
        <v>2.2484060000000001</v>
      </c>
      <c r="H142">
        <v>3.6724880000000001E-6</v>
      </c>
      <c r="I142">
        <v>76</v>
      </c>
      <c r="J142">
        <v>-1.000631</v>
      </c>
      <c r="K142">
        <v>1.051266</v>
      </c>
      <c r="M142">
        <v>2.2480280000000001</v>
      </c>
      <c r="N142">
        <v>2.6812529999999998E-6</v>
      </c>
      <c r="O142">
        <v>76</v>
      </c>
      <c r="P142">
        <v>-1.2290760000000001</v>
      </c>
      <c r="Q142">
        <v>0.846001</v>
      </c>
    </row>
    <row r="143" spans="1:31" x14ac:dyDescent="0.3">
      <c r="A143">
        <v>2.248189</v>
      </c>
      <c r="B143">
        <v>2.2729299999999999E-6</v>
      </c>
      <c r="C143">
        <v>78</v>
      </c>
      <c r="D143">
        <v>-1.1717310000000001</v>
      </c>
      <c r="E143">
        <v>0.82005300000000003</v>
      </c>
      <c r="G143">
        <v>2.2481249999999999</v>
      </c>
      <c r="H143">
        <v>2.5076890000000001E-6</v>
      </c>
      <c r="I143">
        <v>78</v>
      </c>
      <c r="J143">
        <v>-1.183154</v>
      </c>
      <c r="K143">
        <v>0.84354200000000001</v>
      </c>
      <c r="M143">
        <v>2.24803</v>
      </c>
      <c r="N143">
        <v>1.929702E-6</v>
      </c>
      <c r="O143">
        <v>78</v>
      </c>
      <c r="P143">
        <v>-1.267056</v>
      </c>
      <c r="Q143">
        <v>0.74414800000000003</v>
      </c>
    </row>
    <row r="144" spans="1:31" x14ac:dyDescent="0.3">
      <c r="A144">
        <v>2.2483339999999998</v>
      </c>
      <c r="B144">
        <v>2.0920029999999999E-6</v>
      </c>
      <c r="C144">
        <v>80</v>
      </c>
      <c r="D144">
        <v>-1.1363760000000001</v>
      </c>
      <c r="E144">
        <v>0.81622499999999998</v>
      </c>
      <c r="G144">
        <v>2.2480630000000001</v>
      </c>
      <c r="H144">
        <v>2.1258929999999999E-6</v>
      </c>
      <c r="I144">
        <v>80</v>
      </c>
      <c r="J144">
        <v>-1.2365440000000001</v>
      </c>
      <c r="K144">
        <v>0.79500099999999996</v>
      </c>
      <c r="M144">
        <v>2.2481369999999998</v>
      </c>
      <c r="N144">
        <v>2.0427759999999999E-6</v>
      </c>
      <c r="O144">
        <v>80</v>
      </c>
      <c r="P144">
        <v>-1.202639</v>
      </c>
      <c r="Q144">
        <v>0.82656399999999997</v>
      </c>
    </row>
    <row r="145" spans="1:17" x14ac:dyDescent="0.3">
      <c r="A145">
        <v>2.2479439999999999</v>
      </c>
      <c r="B145">
        <v>1.6126550000000001E-6</v>
      </c>
      <c r="C145">
        <v>82</v>
      </c>
      <c r="D145">
        <v>-1.329963</v>
      </c>
      <c r="E145">
        <v>0.67804299999999995</v>
      </c>
      <c r="G145">
        <v>2.2481559999999998</v>
      </c>
      <c r="H145">
        <v>1.9848550000000001E-6</v>
      </c>
      <c r="I145">
        <v>82</v>
      </c>
      <c r="J145">
        <v>-1.2275929999999999</v>
      </c>
      <c r="K145">
        <v>0.68684000000000001</v>
      </c>
      <c r="M145">
        <v>2.2481309999999999</v>
      </c>
      <c r="N145">
        <v>1.7787649999999999E-6</v>
      </c>
      <c r="O145">
        <v>82</v>
      </c>
      <c r="P145">
        <v>-1.234043</v>
      </c>
      <c r="Q145">
        <v>0.73070500000000005</v>
      </c>
    </row>
    <row r="146" spans="1:17" x14ac:dyDescent="0.3">
      <c r="A146">
        <v>2.2482630000000001</v>
      </c>
      <c r="B146">
        <v>1.959314E-6</v>
      </c>
      <c r="C146">
        <v>84</v>
      </c>
      <c r="D146">
        <v>-1.202388</v>
      </c>
      <c r="E146">
        <v>0.65103599999999995</v>
      </c>
      <c r="G146">
        <v>2.2482799999999998</v>
      </c>
      <c r="H146">
        <v>2.71051E-6</v>
      </c>
      <c r="I146">
        <v>84</v>
      </c>
      <c r="J146">
        <v>-1.1803589999999999</v>
      </c>
      <c r="K146">
        <v>0.76962299999999995</v>
      </c>
      <c r="M146">
        <v>2.2479399999999998</v>
      </c>
      <c r="N146">
        <v>1.573819E-6</v>
      </c>
      <c r="O146">
        <v>84</v>
      </c>
      <c r="P146">
        <v>-1.3376170000000001</v>
      </c>
      <c r="Q146">
        <v>0.63778400000000002</v>
      </c>
    </row>
    <row r="147" spans="1:17" x14ac:dyDescent="0.3">
      <c r="A147">
        <v>2.2483740000000001</v>
      </c>
      <c r="B147">
        <v>2.127822E-6</v>
      </c>
      <c r="C147">
        <v>86</v>
      </c>
      <c r="D147">
        <v>-1.129532</v>
      </c>
      <c r="E147">
        <v>0.82533999999999996</v>
      </c>
      <c r="G147">
        <v>2.2482799999999998</v>
      </c>
      <c r="H147">
        <v>1.7302270000000001E-6</v>
      </c>
      <c r="I147">
        <v>86</v>
      </c>
      <c r="J147">
        <v>-1.1738580000000001</v>
      </c>
      <c r="K147">
        <v>0.752996</v>
      </c>
      <c r="M147">
        <v>2.2481070000000001</v>
      </c>
      <c r="N147">
        <v>1.8782259999999999E-6</v>
      </c>
      <c r="O147">
        <v>86</v>
      </c>
      <c r="P147">
        <v>-1.2519169999999999</v>
      </c>
      <c r="Q147">
        <v>0.72139200000000003</v>
      </c>
    </row>
    <row r="148" spans="1:17" x14ac:dyDescent="0.3">
      <c r="A148">
        <v>2.2484280000000001</v>
      </c>
      <c r="B148">
        <v>1.755993E-6</v>
      </c>
      <c r="C148">
        <v>88</v>
      </c>
      <c r="D148">
        <v>-1.1125750000000001</v>
      </c>
      <c r="E148">
        <v>0.75600299999999998</v>
      </c>
      <c r="G148">
        <v>2.248135</v>
      </c>
      <c r="H148">
        <v>1.8718429999999999E-6</v>
      </c>
      <c r="I148">
        <v>88</v>
      </c>
      <c r="J148">
        <v>-1.2556430000000001</v>
      </c>
      <c r="K148">
        <v>0.65723200000000004</v>
      </c>
      <c r="M148">
        <v>2.2483719999999998</v>
      </c>
      <c r="N148">
        <v>1.624958E-6</v>
      </c>
      <c r="O148">
        <v>88</v>
      </c>
      <c r="P148">
        <v>-1.165478</v>
      </c>
      <c r="Q148">
        <v>0.62151900000000004</v>
      </c>
    </row>
    <row r="149" spans="1:17" x14ac:dyDescent="0.3">
      <c r="A149">
        <v>2.2481819999999999</v>
      </c>
      <c r="B149">
        <v>2.7547180000000001E-6</v>
      </c>
      <c r="C149">
        <v>90</v>
      </c>
      <c r="D149">
        <v>-1.2246379999999999</v>
      </c>
      <c r="E149">
        <v>0.86464799999999997</v>
      </c>
      <c r="G149">
        <v>2.248262</v>
      </c>
      <c r="H149">
        <v>2.3071840000000001E-6</v>
      </c>
      <c r="I149">
        <v>90</v>
      </c>
      <c r="J149">
        <v>-1.183505</v>
      </c>
      <c r="K149">
        <v>0.82078399999999996</v>
      </c>
      <c r="M149">
        <v>2.24865</v>
      </c>
      <c r="N149">
        <v>1.110845E-6</v>
      </c>
      <c r="O149">
        <v>90</v>
      </c>
      <c r="P149">
        <v>-1.037129</v>
      </c>
      <c r="Q149">
        <v>0.658308</v>
      </c>
    </row>
    <row r="150" spans="1:17" x14ac:dyDescent="0.3">
      <c r="A150">
        <v>2.248148</v>
      </c>
      <c r="B150">
        <v>1.232036E-6</v>
      </c>
      <c r="C150">
        <v>92</v>
      </c>
      <c r="D150">
        <v>-1.2900940000000001</v>
      </c>
      <c r="E150">
        <v>0.52865099999999998</v>
      </c>
      <c r="G150">
        <v>2.2481460000000002</v>
      </c>
      <c r="H150">
        <v>1.3640260000000001E-6</v>
      </c>
      <c r="I150">
        <v>92</v>
      </c>
      <c r="J150">
        <v>-1.265522</v>
      </c>
      <c r="K150">
        <v>0.62417100000000003</v>
      </c>
      <c r="M150">
        <v>2.2481409999999999</v>
      </c>
      <c r="N150">
        <v>2.186848E-6</v>
      </c>
      <c r="O150">
        <v>92</v>
      </c>
      <c r="P150">
        <v>-1.2537130000000001</v>
      </c>
      <c r="Q150">
        <v>0.78901900000000003</v>
      </c>
    </row>
    <row r="151" spans="1:17" x14ac:dyDescent="0.3">
      <c r="A151">
        <v>2.2480180000000001</v>
      </c>
      <c r="B151">
        <v>2.5319510000000002E-6</v>
      </c>
      <c r="C151">
        <v>94</v>
      </c>
      <c r="D151">
        <v>-1.2982389999999999</v>
      </c>
      <c r="E151">
        <v>0.64037100000000002</v>
      </c>
      <c r="G151">
        <v>2.248135</v>
      </c>
      <c r="H151">
        <v>1.525653E-6</v>
      </c>
      <c r="I151">
        <v>94</v>
      </c>
      <c r="J151">
        <v>-1.2805359999999999</v>
      </c>
      <c r="K151">
        <v>0.56959599999999999</v>
      </c>
      <c r="M151">
        <v>2.2480410000000002</v>
      </c>
      <c r="N151">
        <v>1.6519589999999999E-6</v>
      </c>
      <c r="O151">
        <v>94</v>
      </c>
      <c r="P151">
        <v>-1.3126469999999999</v>
      </c>
      <c r="Q151">
        <v>0.68511299999999997</v>
      </c>
    </row>
    <row r="152" spans="1:17" x14ac:dyDescent="0.3">
      <c r="A152">
        <v>2.2481979999999999</v>
      </c>
      <c r="B152">
        <v>2.2046390000000001E-6</v>
      </c>
      <c r="C152">
        <v>96</v>
      </c>
      <c r="D152">
        <v>-1.230918</v>
      </c>
      <c r="E152">
        <v>0.77436000000000005</v>
      </c>
      <c r="G152">
        <v>2.2481369999999998</v>
      </c>
      <c r="H152">
        <v>1.602909E-6</v>
      </c>
      <c r="I152">
        <v>96</v>
      </c>
      <c r="J152">
        <v>-1.264856</v>
      </c>
      <c r="K152">
        <v>0.63877600000000001</v>
      </c>
      <c r="M152">
        <v>2.2481849999999999</v>
      </c>
      <c r="N152">
        <v>2.039519E-6</v>
      </c>
      <c r="O152">
        <v>96</v>
      </c>
      <c r="P152">
        <v>-1.2288520000000001</v>
      </c>
      <c r="Q152">
        <v>0.65596299999999996</v>
      </c>
    </row>
    <row r="153" spans="1:17" x14ac:dyDescent="0.3">
      <c r="A153">
        <v>2.248211</v>
      </c>
      <c r="B153">
        <v>1.6121349999999999E-6</v>
      </c>
      <c r="C153">
        <v>98</v>
      </c>
      <c r="D153">
        <v>-1.2398009999999999</v>
      </c>
      <c r="E153">
        <v>0.63393299999999997</v>
      </c>
      <c r="G153">
        <v>2.2482899999999999</v>
      </c>
      <c r="H153">
        <v>1.42857E-6</v>
      </c>
      <c r="I153">
        <v>98</v>
      </c>
      <c r="J153">
        <v>-1.2041390000000001</v>
      </c>
      <c r="K153">
        <v>0.67783400000000005</v>
      </c>
      <c r="M153">
        <v>2.2483909999999998</v>
      </c>
      <c r="N153">
        <v>1.5010210000000001E-6</v>
      </c>
      <c r="O153">
        <v>98</v>
      </c>
      <c r="P153">
        <v>-1.1485879999999999</v>
      </c>
      <c r="Q153">
        <v>0.64139400000000002</v>
      </c>
    </row>
    <row r="154" spans="1:17" x14ac:dyDescent="0.3">
      <c r="A154">
        <v>2.248224</v>
      </c>
      <c r="B154">
        <v>1.6682260000000001E-6</v>
      </c>
      <c r="C154">
        <v>100</v>
      </c>
      <c r="D154">
        <v>-1.218804</v>
      </c>
      <c r="E154">
        <v>0.65156599999999998</v>
      </c>
      <c r="G154">
        <v>2.2482839999999999</v>
      </c>
      <c r="H154">
        <v>1.786692E-6</v>
      </c>
      <c r="I154">
        <v>100</v>
      </c>
      <c r="J154">
        <v>-1.1951750000000001</v>
      </c>
      <c r="K154">
        <v>0.73287100000000005</v>
      </c>
      <c r="M154">
        <v>2.2479930000000001</v>
      </c>
      <c r="N154">
        <v>1.2273830000000001E-6</v>
      </c>
      <c r="O154">
        <v>100</v>
      </c>
      <c r="P154">
        <v>-1.357216</v>
      </c>
      <c r="Q154">
        <v>0.54444800000000004</v>
      </c>
    </row>
    <row r="155" spans="1:17" x14ac:dyDescent="0.3">
      <c r="A155">
        <v>2.2481040000000001</v>
      </c>
      <c r="B155">
        <v>1.8696240000000001E-6</v>
      </c>
      <c r="C155">
        <v>2</v>
      </c>
      <c r="D155">
        <v>-1.271069</v>
      </c>
      <c r="E155">
        <v>0.66227899999999995</v>
      </c>
      <c r="G155">
        <v>2.2483300000000002</v>
      </c>
      <c r="H155">
        <v>1.9529610000000002E-6</v>
      </c>
      <c r="I155">
        <v>2</v>
      </c>
      <c r="J155">
        <v>-1.1527069999999999</v>
      </c>
      <c r="K155">
        <v>0.77344800000000002</v>
      </c>
      <c r="M155">
        <v>2.2478570000000002</v>
      </c>
      <c r="N155">
        <v>1.9597789999999999E-6</v>
      </c>
      <c r="O155">
        <v>2</v>
      </c>
      <c r="P155">
        <v>-1.3816379999999999</v>
      </c>
      <c r="Q155">
        <v>0.59373399999999998</v>
      </c>
    </row>
    <row r="156" spans="1:17" x14ac:dyDescent="0.3">
      <c r="A156">
        <v>2.248081</v>
      </c>
      <c r="B156">
        <v>2.021443E-6</v>
      </c>
      <c r="C156">
        <v>4</v>
      </c>
      <c r="D156">
        <v>-1.2836320000000001</v>
      </c>
      <c r="E156">
        <v>0.62114199999999997</v>
      </c>
      <c r="G156">
        <v>2.2481650000000002</v>
      </c>
      <c r="H156">
        <v>1.3963680000000001E-6</v>
      </c>
      <c r="I156">
        <v>4</v>
      </c>
      <c r="J156">
        <v>-1.256392</v>
      </c>
      <c r="K156">
        <v>0.63429400000000002</v>
      </c>
      <c r="M156">
        <v>2.2480950000000002</v>
      </c>
      <c r="N156">
        <v>2.3203500000000002E-6</v>
      </c>
      <c r="O156">
        <v>4</v>
      </c>
      <c r="P156">
        <v>-1.285012</v>
      </c>
      <c r="Q156">
        <v>0.59902200000000005</v>
      </c>
    </row>
    <row r="157" spans="1:17" x14ac:dyDescent="0.3">
      <c r="A157">
        <v>2.2479629999999999</v>
      </c>
      <c r="B157">
        <v>1.733408E-6</v>
      </c>
      <c r="C157">
        <v>6</v>
      </c>
      <c r="D157">
        <v>-1.3350740000000001</v>
      </c>
      <c r="E157">
        <v>0.67818900000000004</v>
      </c>
      <c r="G157">
        <v>2.2481550000000001</v>
      </c>
      <c r="H157">
        <v>2.7653710000000001E-6</v>
      </c>
      <c r="I157">
        <v>6</v>
      </c>
      <c r="J157">
        <v>-1.2410749999999999</v>
      </c>
      <c r="K157">
        <v>0.72011499999999995</v>
      </c>
      <c r="M157">
        <v>2.2481650000000002</v>
      </c>
      <c r="N157">
        <v>1.524799E-6</v>
      </c>
      <c r="O157">
        <v>6</v>
      </c>
      <c r="P157">
        <v>-1.2687470000000001</v>
      </c>
      <c r="Q157">
        <v>0.57589800000000002</v>
      </c>
    </row>
    <row r="158" spans="1:17" x14ac:dyDescent="0.3">
      <c r="A158">
        <v>2.2479369999999999</v>
      </c>
      <c r="B158">
        <v>1.841121E-6</v>
      </c>
      <c r="C158">
        <v>8</v>
      </c>
      <c r="D158">
        <v>-1.327415</v>
      </c>
      <c r="E158">
        <v>0.74265800000000004</v>
      </c>
      <c r="G158">
        <v>2.2479070000000001</v>
      </c>
      <c r="H158">
        <v>1.5030780000000001E-6</v>
      </c>
      <c r="I158">
        <v>8</v>
      </c>
      <c r="J158">
        <v>-1.3868769999999999</v>
      </c>
      <c r="K158">
        <v>0.58985500000000002</v>
      </c>
      <c r="M158">
        <v>2.247995</v>
      </c>
      <c r="N158">
        <v>1.4496230000000001E-6</v>
      </c>
      <c r="O158">
        <v>8</v>
      </c>
      <c r="P158">
        <v>-1.3314589999999999</v>
      </c>
      <c r="Q158">
        <v>0.59685699999999997</v>
      </c>
    </row>
    <row r="159" spans="1:17" x14ac:dyDescent="0.3">
      <c r="A159">
        <v>2.247735</v>
      </c>
      <c r="B159">
        <v>1.505775E-6</v>
      </c>
      <c r="C159">
        <v>10</v>
      </c>
      <c r="D159">
        <v>-1.444237</v>
      </c>
      <c r="E159">
        <v>0.55236099999999999</v>
      </c>
      <c r="G159">
        <v>2.2481369999999998</v>
      </c>
      <c r="H159">
        <v>1.920098E-6</v>
      </c>
      <c r="I159">
        <v>10</v>
      </c>
      <c r="J159">
        <v>-1.253369</v>
      </c>
      <c r="K159">
        <v>0.63584200000000002</v>
      </c>
      <c r="M159">
        <v>2.2479969999999998</v>
      </c>
      <c r="N159">
        <v>1.7905540000000001E-6</v>
      </c>
      <c r="O159">
        <v>10</v>
      </c>
      <c r="P159">
        <v>-1.3352930000000001</v>
      </c>
      <c r="Q159">
        <v>0.57340899999999995</v>
      </c>
    </row>
    <row r="160" spans="1:17" x14ac:dyDescent="0.3">
      <c r="A160">
        <v>2.2479990000000001</v>
      </c>
      <c r="B160">
        <v>2.097338E-6</v>
      </c>
      <c r="C160">
        <v>12</v>
      </c>
      <c r="D160">
        <v>-1.3158970000000001</v>
      </c>
      <c r="E160">
        <v>0.61311599999999999</v>
      </c>
      <c r="G160">
        <v>2.2484929999999999</v>
      </c>
      <c r="H160">
        <v>1.42584E-6</v>
      </c>
      <c r="I160">
        <v>12</v>
      </c>
      <c r="J160">
        <v>-1.093953</v>
      </c>
      <c r="K160">
        <v>0.69370600000000004</v>
      </c>
      <c r="M160">
        <v>2.2481059999999999</v>
      </c>
      <c r="N160">
        <v>1.544193E-6</v>
      </c>
      <c r="O160">
        <v>12</v>
      </c>
      <c r="P160">
        <v>-1.2836460000000001</v>
      </c>
      <c r="Q160">
        <v>0.62952200000000003</v>
      </c>
    </row>
    <row r="161" spans="1:17" x14ac:dyDescent="0.3">
      <c r="A161">
        <v>2.2482570000000002</v>
      </c>
      <c r="B161">
        <v>1.834815E-6</v>
      </c>
      <c r="C161">
        <v>14</v>
      </c>
      <c r="D161">
        <v>-1.207168</v>
      </c>
      <c r="E161">
        <v>0.62614999999999998</v>
      </c>
      <c r="G161">
        <v>2.2481599999999999</v>
      </c>
      <c r="H161">
        <v>1.9467980000000001E-6</v>
      </c>
      <c r="I161">
        <v>14</v>
      </c>
      <c r="J161">
        <v>-1.2522759999999999</v>
      </c>
      <c r="K161">
        <v>0.75042900000000001</v>
      </c>
      <c r="M161">
        <v>2.2481629999999999</v>
      </c>
      <c r="N161">
        <v>1.7916839999999999E-6</v>
      </c>
      <c r="O161">
        <v>14</v>
      </c>
      <c r="P161">
        <v>-1.22285</v>
      </c>
      <c r="Q161">
        <v>0.75352600000000003</v>
      </c>
    </row>
    <row r="162" spans="1:17" x14ac:dyDescent="0.3">
      <c r="A162">
        <v>2.248065</v>
      </c>
      <c r="B162">
        <v>1.663644E-6</v>
      </c>
      <c r="C162">
        <v>16</v>
      </c>
      <c r="D162">
        <v>-1.2715829999999999</v>
      </c>
      <c r="E162">
        <v>0.69899199999999995</v>
      </c>
      <c r="G162">
        <v>2.2482950000000002</v>
      </c>
      <c r="H162">
        <v>1.661872E-6</v>
      </c>
      <c r="I162">
        <v>16</v>
      </c>
      <c r="J162">
        <v>-1.166204</v>
      </c>
      <c r="K162">
        <v>0.729962</v>
      </c>
      <c r="M162">
        <v>2.2481049999999998</v>
      </c>
      <c r="N162">
        <v>1.711016E-6</v>
      </c>
      <c r="O162">
        <v>16</v>
      </c>
      <c r="P162">
        <v>-1.270248</v>
      </c>
      <c r="Q162">
        <v>0.65290099999999995</v>
      </c>
    </row>
    <row r="163" spans="1:17" x14ac:dyDescent="0.3">
      <c r="A163">
        <v>2.2476880000000001</v>
      </c>
      <c r="B163">
        <v>1.7391940000000001E-6</v>
      </c>
      <c r="C163">
        <v>18</v>
      </c>
      <c r="D163">
        <v>-1.458809</v>
      </c>
      <c r="E163">
        <v>0.54473099999999997</v>
      </c>
      <c r="G163">
        <v>2.2486039999999998</v>
      </c>
      <c r="H163">
        <v>1.8439940000000001E-6</v>
      </c>
      <c r="I163">
        <v>18</v>
      </c>
      <c r="J163">
        <v>-0.98696600000000001</v>
      </c>
      <c r="K163">
        <v>0.83561799999999997</v>
      </c>
      <c r="M163">
        <v>2.2480769999999999</v>
      </c>
      <c r="N163">
        <v>1.571403E-6</v>
      </c>
      <c r="O163">
        <v>18</v>
      </c>
      <c r="P163">
        <v>-1.2812429999999999</v>
      </c>
      <c r="Q163">
        <v>0.657246</v>
      </c>
    </row>
    <row r="164" spans="1:17" x14ac:dyDescent="0.3">
      <c r="A164">
        <v>2.2477900000000002</v>
      </c>
      <c r="B164">
        <v>2.4314940000000002E-6</v>
      </c>
      <c r="C164">
        <v>20</v>
      </c>
      <c r="D164">
        <v>-1.3597570000000001</v>
      </c>
      <c r="E164">
        <v>0.752552</v>
      </c>
      <c r="G164">
        <v>2.2482220000000002</v>
      </c>
      <c r="H164">
        <v>2.0909140000000001E-6</v>
      </c>
      <c r="I164">
        <v>20</v>
      </c>
      <c r="J164">
        <v>-1.18668</v>
      </c>
      <c r="K164">
        <v>0.76243899999999998</v>
      </c>
      <c r="M164">
        <v>2.248294</v>
      </c>
      <c r="N164">
        <v>1.837577E-6</v>
      </c>
      <c r="O164">
        <v>20</v>
      </c>
      <c r="P164">
        <v>-1.1698930000000001</v>
      </c>
      <c r="Q164">
        <v>0.75827500000000003</v>
      </c>
    </row>
    <row r="165" spans="1:17" x14ac:dyDescent="0.3">
      <c r="A165">
        <v>2.248183</v>
      </c>
      <c r="B165">
        <v>2.4303950000000001E-6</v>
      </c>
      <c r="C165">
        <v>22</v>
      </c>
      <c r="D165">
        <v>-1.174431</v>
      </c>
      <c r="E165">
        <v>0.84277899999999994</v>
      </c>
      <c r="G165">
        <v>2.2484250000000001</v>
      </c>
      <c r="H165">
        <v>2.1660859999999999E-6</v>
      </c>
      <c r="I165">
        <v>22</v>
      </c>
      <c r="J165">
        <v>-1.0651390000000001</v>
      </c>
      <c r="K165">
        <v>0.83905799999999997</v>
      </c>
      <c r="M165">
        <v>2.2481960000000001</v>
      </c>
      <c r="N165">
        <v>2.460852E-6</v>
      </c>
      <c r="O165">
        <v>22</v>
      </c>
      <c r="P165">
        <v>-1.157206</v>
      </c>
      <c r="Q165">
        <v>0.87880800000000003</v>
      </c>
    </row>
    <row r="166" spans="1:17" x14ac:dyDescent="0.3">
      <c r="A166">
        <v>2.2482139999999999</v>
      </c>
      <c r="B166">
        <v>2.6385810000000001E-6</v>
      </c>
      <c r="C166">
        <v>24</v>
      </c>
      <c r="D166">
        <v>-1.132757</v>
      </c>
      <c r="E166">
        <v>0.92316699999999996</v>
      </c>
      <c r="G166">
        <v>2.24823</v>
      </c>
      <c r="H166">
        <v>2.4061020000000002E-6</v>
      </c>
      <c r="I166">
        <v>24</v>
      </c>
      <c r="J166">
        <v>-1.175637</v>
      </c>
      <c r="K166">
        <v>0.79766499999999996</v>
      </c>
      <c r="M166">
        <v>2.2481610000000001</v>
      </c>
      <c r="N166">
        <v>2.5261339999999999E-6</v>
      </c>
      <c r="O166">
        <v>24</v>
      </c>
      <c r="P166">
        <v>-1.1732229999999999</v>
      </c>
      <c r="Q166">
        <v>0.85283600000000004</v>
      </c>
    </row>
    <row r="167" spans="1:17" x14ac:dyDescent="0.3">
      <c r="A167">
        <v>2.2481650000000002</v>
      </c>
      <c r="B167">
        <v>3.7273209999999998E-6</v>
      </c>
      <c r="C167">
        <v>26</v>
      </c>
      <c r="D167">
        <v>-1.118158</v>
      </c>
      <c r="E167">
        <v>1.018189</v>
      </c>
      <c r="G167">
        <v>2.2481</v>
      </c>
      <c r="H167">
        <v>3.5476379999999999E-6</v>
      </c>
      <c r="I167">
        <v>26</v>
      </c>
      <c r="J167">
        <v>-1.147098</v>
      </c>
      <c r="K167">
        <v>0.99435799999999996</v>
      </c>
      <c r="M167">
        <v>2.2483249999999999</v>
      </c>
      <c r="N167">
        <v>3.503847E-6</v>
      </c>
      <c r="O167">
        <v>26</v>
      </c>
      <c r="P167">
        <v>-1.0303990000000001</v>
      </c>
      <c r="Q167">
        <v>1.0188619999999999</v>
      </c>
    </row>
    <row r="168" spans="1:17" x14ac:dyDescent="0.3">
      <c r="A168">
        <v>2.2478889999999998</v>
      </c>
      <c r="B168">
        <v>3.9000900000000003E-6</v>
      </c>
      <c r="C168">
        <v>28</v>
      </c>
      <c r="D168">
        <v>-1.242434</v>
      </c>
      <c r="E168">
        <v>0.96188700000000005</v>
      </c>
      <c r="G168">
        <v>2.2484820000000001</v>
      </c>
      <c r="H168">
        <v>5.561882E-6</v>
      </c>
      <c r="I168">
        <v>28</v>
      </c>
      <c r="J168">
        <v>-0.915798</v>
      </c>
      <c r="K168">
        <v>1.209695</v>
      </c>
      <c r="M168">
        <v>2.2482989999999998</v>
      </c>
      <c r="N168">
        <v>4.8375599999999998E-6</v>
      </c>
      <c r="O168">
        <v>28</v>
      </c>
      <c r="P168">
        <v>-0.99058599999999997</v>
      </c>
      <c r="Q168">
        <v>1.143289</v>
      </c>
    </row>
    <row r="169" spans="1:17" x14ac:dyDescent="0.3">
      <c r="A169">
        <v>2.2486259999999998</v>
      </c>
      <c r="B169">
        <v>6.6111479999999997E-6</v>
      </c>
      <c r="C169">
        <v>30</v>
      </c>
      <c r="D169">
        <v>-0.77005900000000005</v>
      </c>
      <c r="E169">
        <v>1.328727</v>
      </c>
      <c r="G169">
        <v>2.2481969999999998</v>
      </c>
      <c r="H169">
        <v>5.035403E-6</v>
      </c>
      <c r="I169">
        <v>30</v>
      </c>
      <c r="J169">
        <v>-1.046119</v>
      </c>
      <c r="K169">
        <v>1.160482</v>
      </c>
      <c r="M169">
        <v>2.2486899999999999</v>
      </c>
      <c r="N169">
        <v>5.7212929999999998E-6</v>
      </c>
      <c r="O169">
        <v>30</v>
      </c>
      <c r="P169">
        <v>-0.78760699999999995</v>
      </c>
      <c r="Q169">
        <v>1.278538</v>
      </c>
    </row>
    <row r="170" spans="1:17" x14ac:dyDescent="0.3">
      <c r="A170">
        <v>2.2497029999999998</v>
      </c>
      <c r="B170">
        <v>1.6104600000000002E-5</v>
      </c>
      <c r="C170">
        <v>32</v>
      </c>
      <c r="D170">
        <v>-0.266818</v>
      </c>
      <c r="E170">
        <v>1.697079</v>
      </c>
      <c r="G170">
        <v>2.24858</v>
      </c>
      <c r="H170">
        <v>8.1525780000000003E-6</v>
      </c>
      <c r="I170">
        <v>32</v>
      </c>
      <c r="J170">
        <v>-0.73881699999999995</v>
      </c>
      <c r="K170">
        <v>1.4314560000000001</v>
      </c>
      <c r="M170">
        <v>2.2489080000000001</v>
      </c>
      <c r="N170">
        <v>8.3653900000000006E-6</v>
      </c>
      <c r="O170">
        <v>32</v>
      </c>
      <c r="P170">
        <v>-0.606518</v>
      </c>
      <c r="Q170">
        <v>1.4503809999999999</v>
      </c>
    </row>
    <row r="171" spans="1:17" x14ac:dyDescent="0.3">
      <c r="A171">
        <v>2.249943</v>
      </c>
      <c r="B171">
        <v>1.8160879999999999E-5</v>
      </c>
      <c r="C171">
        <v>34</v>
      </c>
      <c r="D171">
        <v>-0.109323</v>
      </c>
      <c r="E171">
        <v>1.7524599999999999</v>
      </c>
      <c r="G171">
        <v>2.2492800000000002</v>
      </c>
      <c r="H171">
        <v>1.6317840000000001E-5</v>
      </c>
      <c r="I171">
        <v>34</v>
      </c>
      <c r="J171">
        <v>-0.46865299999999999</v>
      </c>
      <c r="K171">
        <v>1.7158949999999999</v>
      </c>
      <c r="M171">
        <v>2.2505709999999999</v>
      </c>
      <c r="N171">
        <v>2.2440420000000001E-5</v>
      </c>
      <c r="O171">
        <v>34</v>
      </c>
      <c r="P171">
        <v>0.13228500000000001</v>
      </c>
      <c r="Q171">
        <v>1.8946430000000001</v>
      </c>
    </row>
    <row r="172" spans="1:17" x14ac:dyDescent="0.3">
      <c r="A172">
        <v>2.2522530000000001</v>
      </c>
      <c r="B172">
        <v>4.382178E-5</v>
      </c>
      <c r="C172">
        <v>36</v>
      </c>
      <c r="D172">
        <v>0.66681999999999997</v>
      </c>
      <c r="E172">
        <v>2.152555</v>
      </c>
      <c r="G172">
        <v>2.2509199999999998</v>
      </c>
      <c r="H172">
        <v>3.0081769999999998E-5</v>
      </c>
      <c r="I172">
        <v>36</v>
      </c>
      <c r="J172">
        <v>0.26889299999999999</v>
      </c>
      <c r="K172">
        <v>2.0762179999999999</v>
      </c>
      <c r="M172">
        <v>2.252151</v>
      </c>
      <c r="N172">
        <v>4.9078620000000003E-5</v>
      </c>
      <c r="O172">
        <v>36</v>
      </c>
      <c r="P172">
        <v>0.60343400000000003</v>
      </c>
      <c r="Q172">
        <v>2.167243</v>
      </c>
    </row>
    <row r="173" spans="1:17" x14ac:dyDescent="0.3">
      <c r="A173">
        <v>2.257314</v>
      </c>
      <c r="B173">
        <v>6.6037829999999995E-5</v>
      </c>
      <c r="C173">
        <v>38</v>
      </c>
      <c r="D173">
        <v>2.1139990000000002</v>
      </c>
      <c r="E173">
        <v>2.0304549999999999</v>
      </c>
      <c r="G173">
        <v>2.2556639999999999</v>
      </c>
      <c r="H173">
        <v>7.0782109999999995E-5</v>
      </c>
      <c r="I173">
        <v>38</v>
      </c>
      <c r="J173">
        <v>1.5493189999999999</v>
      </c>
      <c r="K173">
        <v>2.2749799999999998</v>
      </c>
      <c r="M173">
        <v>2.2564980000000001</v>
      </c>
      <c r="N173">
        <v>6.5853959999999994E-5</v>
      </c>
      <c r="O173">
        <v>38</v>
      </c>
      <c r="P173">
        <v>1.9610780000000001</v>
      </c>
      <c r="Q173">
        <v>2.0683319999999998</v>
      </c>
    </row>
    <row r="174" spans="1:17" x14ac:dyDescent="0.3">
      <c r="A174">
        <v>2.2649080000000001</v>
      </c>
      <c r="B174">
        <v>1.13E-4</v>
      </c>
      <c r="C174">
        <v>40</v>
      </c>
      <c r="D174">
        <v>3.569518</v>
      </c>
      <c r="E174">
        <v>1.728111</v>
      </c>
      <c r="G174">
        <v>2.2635999999999998</v>
      </c>
      <c r="H174">
        <v>1.4300000000000001E-4</v>
      </c>
      <c r="I174">
        <v>40</v>
      </c>
      <c r="J174">
        <v>3.1931929999999999</v>
      </c>
      <c r="K174">
        <v>2.1810390000000002</v>
      </c>
      <c r="M174">
        <v>2.261663</v>
      </c>
      <c r="N174">
        <v>1.3799999999999999E-4</v>
      </c>
      <c r="O174">
        <v>40</v>
      </c>
      <c r="P174">
        <v>2.8717809999999999</v>
      </c>
      <c r="Q174">
        <v>2.1652849999999999</v>
      </c>
    </row>
    <row r="175" spans="1:17" x14ac:dyDescent="0.3">
      <c r="A175">
        <v>2.2726730000000002</v>
      </c>
      <c r="B175">
        <v>2.42E-4</v>
      </c>
      <c r="C175">
        <v>42</v>
      </c>
      <c r="D175">
        <v>4.4427830000000004</v>
      </c>
      <c r="E175">
        <v>2.0106760000000001</v>
      </c>
      <c r="G175">
        <v>2.2750110000000001</v>
      </c>
      <c r="H175">
        <v>2.13E-4</v>
      </c>
      <c r="I175">
        <v>42</v>
      </c>
      <c r="J175">
        <v>4.7918399999999997</v>
      </c>
      <c r="K175">
        <v>1.7777259999999999</v>
      </c>
      <c r="M175">
        <v>2.2733240000000001</v>
      </c>
      <c r="N175">
        <v>2.04E-4</v>
      </c>
      <c r="O175">
        <v>42</v>
      </c>
      <c r="P175">
        <v>4.5857549999999998</v>
      </c>
      <c r="Q175">
        <v>1.828667</v>
      </c>
    </row>
    <row r="176" spans="1:17" x14ac:dyDescent="0.3">
      <c r="A176">
        <v>2.2859530000000001</v>
      </c>
      <c r="B176">
        <v>3.01E-4</v>
      </c>
      <c r="C176">
        <v>44</v>
      </c>
      <c r="D176">
        <v>5.876366</v>
      </c>
      <c r="E176">
        <v>1.6598459999999999</v>
      </c>
      <c r="G176">
        <v>2.2858809999999998</v>
      </c>
      <c r="H176">
        <v>3.21E-4</v>
      </c>
      <c r="I176">
        <v>44</v>
      </c>
      <c r="J176">
        <v>5.8506640000000001</v>
      </c>
      <c r="K176">
        <v>1.740362</v>
      </c>
      <c r="M176">
        <v>2.287388</v>
      </c>
      <c r="N176">
        <v>3.59E-4</v>
      </c>
      <c r="O176">
        <v>44</v>
      </c>
      <c r="P176">
        <v>5.9829369999999997</v>
      </c>
      <c r="Q176">
        <v>1.7491730000000001</v>
      </c>
    </row>
    <row r="177" spans="1:17" x14ac:dyDescent="0.3">
      <c r="A177">
        <v>2.3029199999999999</v>
      </c>
      <c r="B177">
        <v>5.0900000000000001E-4</v>
      </c>
      <c r="C177">
        <v>46</v>
      </c>
      <c r="D177">
        <v>7.184774</v>
      </c>
      <c r="E177">
        <v>1.82386</v>
      </c>
      <c r="G177">
        <v>2.3008199999999999</v>
      </c>
      <c r="H177">
        <v>3.9199999999999999E-4</v>
      </c>
      <c r="I177">
        <v>46</v>
      </c>
      <c r="J177">
        <v>7.1055510000000002</v>
      </c>
      <c r="K177">
        <v>1.4740260000000001</v>
      </c>
      <c r="M177">
        <v>2.3023750000000001</v>
      </c>
      <c r="N177">
        <v>4.75E-4</v>
      </c>
      <c r="O177">
        <v>46</v>
      </c>
      <c r="P177">
        <v>7.1849369999999997</v>
      </c>
      <c r="Q177">
        <v>1.6278429999999999</v>
      </c>
    </row>
    <row r="178" spans="1:17" x14ac:dyDescent="0.3">
      <c r="A178">
        <v>2.3248009999999999</v>
      </c>
      <c r="B178">
        <v>5.6300000000000002E-4</v>
      </c>
      <c r="C178">
        <v>48</v>
      </c>
      <c r="D178">
        <v>8.6849819999999998</v>
      </c>
      <c r="E178">
        <v>1.4422079999999999</v>
      </c>
      <c r="G178">
        <v>2.3200919999999998</v>
      </c>
      <c r="H178">
        <v>5.9500000000000004E-4</v>
      </c>
      <c r="I178">
        <v>48</v>
      </c>
      <c r="J178">
        <v>8.3834090000000003</v>
      </c>
      <c r="K178">
        <v>1.5326500000000001</v>
      </c>
      <c r="M178">
        <v>2.3195760000000001</v>
      </c>
      <c r="N178">
        <v>5.5699999999999999E-4</v>
      </c>
      <c r="O178">
        <v>48</v>
      </c>
      <c r="P178">
        <v>8.3576350000000001</v>
      </c>
      <c r="Q178">
        <v>1.4984850000000001</v>
      </c>
    </row>
    <row r="179" spans="1:17" x14ac:dyDescent="0.3">
      <c r="A179">
        <v>2.3346779999999998</v>
      </c>
      <c r="B179">
        <v>6.6E-4</v>
      </c>
      <c r="C179">
        <v>50</v>
      </c>
      <c r="D179">
        <v>9.2504469999999994</v>
      </c>
      <c r="E179">
        <v>1.4738770000000001</v>
      </c>
      <c r="G179">
        <v>2.3356919999999999</v>
      </c>
      <c r="H179">
        <v>7.6999999999999996E-4</v>
      </c>
      <c r="I179">
        <v>50</v>
      </c>
      <c r="J179">
        <v>9.279128</v>
      </c>
      <c r="K179">
        <v>1.6410990000000001</v>
      </c>
      <c r="M179">
        <v>2.3336760000000001</v>
      </c>
      <c r="N179">
        <v>7.1500000000000003E-4</v>
      </c>
      <c r="O179">
        <v>50</v>
      </c>
      <c r="P179">
        <v>9.1835009999999997</v>
      </c>
      <c r="Q179">
        <v>1.539185</v>
      </c>
    </row>
    <row r="180" spans="1:17" x14ac:dyDescent="0.3">
      <c r="A180">
        <v>2.345783</v>
      </c>
      <c r="B180">
        <v>7.27E-4</v>
      </c>
      <c r="C180">
        <v>52</v>
      </c>
      <c r="D180">
        <v>9.8591750000000005</v>
      </c>
      <c r="E180">
        <v>1.4303760000000001</v>
      </c>
      <c r="G180">
        <v>2.3498559999999999</v>
      </c>
      <c r="H180">
        <v>7.6499999999999995E-4</v>
      </c>
      <c r="I180">
        <v>52</v>
      </c>
      <c r="J180">
        <v>10.070266999999999</v>
      </c>
      <c r="K180">
        <v>1.4350039999999999</v>
      </c>
      <c r="M180">
        <v>2.350724</v>
      </c>
      <c r="N180">
        <v>5.13E-4</v>
      </c>
      <c r="O180">
        <v>52</v>
      </c>
      <c r="P180">
        <v>10.150767999999999</v>
      </c>
      <c r="Q180">
        <v>1.153046</v>
      </c>
    </row>
    <row r="181" spans="1:17" x14ac:dyDescent="0.3">
      <c r="A181">
        <v>2.3577689999999998</v>
      </c>
      <c r="B181">
        <v>7.9500000000000003E-4</v>
      </c>
      <c r="C181">
        <v>54</v>
      </c>
      <c r="D181">
        <v>10.470342</v>
      </c>
      <c r="E181">
        <v>1.428355</v>
      </c>
      <c r="G181">
        <v>2.3495650000000001</v>
      </c>
      <c r="H181">
        <v>7.1699999999999997E-4</v>
      </c>
      <c r="I181">
        <v>54</v>
      </c>
      <c r="J181">
        <v>10.064064</v>
      </c>
      <c r="K181">
        <v>1.3722270000000001</v>
      </c>
      <c r="M181">
        <v>2.3527459999999998</v>
      </c>
      <c r="N181">
        <v>6.02E-4</v>
      </c>
      <c r="O181">
        <v>54</v>
      </c>
      <c r="P181">
        <v>10.240167</v>
      </c>
      <c r="Q181">
        <v>1.265801</v>
      </c>
    </row>
    <row r="182" spans="1:17" x14ac:dyDescent="0.3">
      <c r="A182">
        <v>2.355067</v>
      </c>
      <c r="B182">
        <v>6.87E-4</v>
      </c>
      <c r="C182">
        <v>56</v>
      </c>
      <c r="D182">
        <v>10.350223</v>
      </c>
      <c r="E182">
        <v>1.319787</v>
      </c>
      <c r="G182">
        <v>2.3565</v>
      </c>
      <c r="H182">
        <v>7.0200000000000004E-4</v>
      </c>
      <c r="I182">
        <v>56</v>
      </c>
      <c r="J182">
        <v>10.419128000000001</v>
      </c>
      <c r="K182">
        <v>1.3399939999999999</v>
      </c>
      <c r="M182">
        <v>2.3556560000000002</v>
      </c>
      <c r="N182">
        <v>6.8999999999999997E-4</v>
      </c>
      <c r="O182">
        <v>56</v>
      </c>
      <c r="P182">
        <v>10.377765999999999</v>
      </c>
      <c r="Q182">
        <v>1.3344229999999999</v>
      </c>
    </row>
    <row r="183" spans="1:17" x14ac:dyDescent="0.3">
      <c r="A183">
        <v>2.3442259999999999</v>
      </c>
      <c r="B183">
        <v>8.0699999999999999E-4</v>
      </c>
      <c r="C183">
        <v>58</v>
      </c>
      <c r="D183">
        <v>9.7615510000000008</v>
      </c>
      <c r="E183">
        <v>1.532764</v>
      </c>
      <c r="G183">
        <v>2.3461539999999999</v>
      </c>
      <c r="H183">
        <v>8.5499999999999997E-4</v>
      </c>
      <c r="I183">
        <v>58</v>
      </c>
      <c r="J183">
        <v>9.8574260000000002</v>
      </c>
      <c r="K183">
        <v>1.570273</v>
      </c>
      <c r="M183">
        <v>2.343756</v>
      </c>
      <c r="N183">
        <v>6.9200000000000002E-4</v>
      </c>
      <c r="O183">
        <v>58</v>
      </c>
      <c r="P183">
        <v>9.7528039999999994</v>
      </c>
      <c r="Q183">
        <v>1.425316</v>
      </c>
    </row>
    <row r="184" spans="1:17" x14ac:dyDescent="0.3">
      <c r="A184">
        <v>2.3310010000000001</v>
      </c>
      <c r="B184">
        <v>6.0899999999999995E-4</v>
      </c>
      <c r="C184">
        <v>60</v>
      </c>
      <c r="D184">
        <v>9.0478640000000006</v>
      </c>
      <c r="E184">
        <v>1.438461</v>
      </c>
      <c r="G184">
        <v>2.3315489999999999</v>
      </c>
      <c r="H184">
        <v>6.3000000000000003E-4</v>
      </c>
      <c r="I184">
        <v>60</v>
      </c>
      <c r="J184">
        <v>9.0770549999999997</v>
      </c>
      <c r="K184">
        <v>1.4517770000000001</v>
      </c>
      <c r="M184">
        <v>2.3340130000000001</v>
      </c>
      <c r="N184">
        <v>6.5600000000000001E-4</v>
      </c>
      <c r="O184">
        <v>60</v>
      </c>
      <c r="P184">
        <v>9.2198770000000003</v>
      </c>
      <c r="Q184">
        <v>1.4308730000000001</v>
      </c>
    </row>
    <row r="185" spans="1:17" x14ac:dyDescent="0.3">
      <c r="A185">
        <v>2.3184119999999999</v>
      </c>
      <c r="B185">
        <v>4.7899999999999999E-4</v>
      </c>
      <c r="C185">
        <v>62</v>
      </c>
      <c r="D185">
        <v>8.3077459999999999</v>
      </c>
      <c r="E185">
        <v>1.3676109999999999</v>
      </c>
      <c r="G185">
        <v>2.3135970000000001</v>
      </c>
      <c r="H185">
        <v>4.9200000000000003E-4</v>
      </c>
      <c r="I185">
        <v>62</v>
      </c>
      <c r="J185">
        <v>7.9825699999999999</v>
      </c>
      <c r="K185">
        <v>1.475951</v>
      </c>
      <c r="M185">
        <v>2.3208839999999999</v>
      </c>
      <c r="N185">
        <v>5.9699999999999998E-4</v>
      </c>
      <c r="O185">
        <v>62</v>
      </c>
      <c r="P185">
        <v>8.4313789999999997</v>
      </c>
      <c r="Q185">
        <v>1.537223</v>
      </c>
    </row>
    <row r="186" spans="1:17" x14ac:dyDescent="0.3">
      <c r="A186">
        <v>2.3021950000000002</v>
      </c>
      <c r="B186">
        <v>4.3300000000000001E-4</v>
      </c>
      <c r="C186">
        <v>64</v>
      </c>
      <c r="D186">
        <v>7.2011099999999999</v>
      </c>
      <c r="E186">
        <v>1.493522</v>
      </c>
      <c r="G186">
        <v>2.304227</v>
      </c>
      <c r="H186">
        <v>4.15E-4</v>
      </c>
      <c r="I186">
        <v>64</v>
      </c>
      <c r="J186">
        <v>7.3398820000000002</v>
      </c>
      <c r="K186">
        <v>1.5421830000000001</v>
      </c>
      <c r="M186">
        <v>2.3025910000000001</v>
      </c>
      <c r="N186">
        <v>5.04E-4</v>
      </c>
      <c r="O186">
        <v>64</v>
      </c>
      <c r="P186">
        <v>7.1880490000000004</v>
      </c>
      <c r="Q186">
        <v>1.6864410000000001</v>
      </c>
    </row>
    <row r="187" spans="1:17" x14ac:dyDescent="0.3">
      <c r="A187">
        <v>2.2881490000000002</v>
      </c>
      <c r="B187">
        <v>2.9599999999999998E-4</v>
      </c>
      <c r="C187">
        <v>66</v>
      </c>
      <c r="D187">
        <v>6.1035640000000004</v>
      </c>
      <c r="E187">
        <v>1.5096270000000001</v>
      </c>
      <c r="G187">
        <v>2.2861720000000001</v>
      </c>
      <c r="H187">
        <v>3.4099999999999999E-4</v>
      </c>
      <c r="I187">
        <v>66</v>
      </c>
      <c r="J187">
        <v>5.8769989999999996</v>
      </c>
      <c r="K187">
        <v>1.730729</v>
      </c>
      <c r="M187">
        <v>2.2851970000000001</v>
      </c>
      <c r="N187">
        <v>3.01E-4</v>
      </c>
      <c r="O187">
        <v>66</v>
      </c>
      <c r="P187">
        <v>5.8275589999999999</v>
      </c>
      <c r="Q187">
        <v>1.5869249999999999</v>
      </c>
    </row>
    <row r="188" spans="1:17" x14ac:dyDescent="0.3">
      <c r="A188">
        <v>2.2740830000000001</v>
      </c>
      <c r="B188">
        <v>2.3699999999999999E-4</v>
      </c>
      <c r="C188">
        <v>68</v>
      </c>
      <c r="D188">
        <v>4.6559990000000004</v>
      </c>
      <c r="E188">
        <v>1.8371599999999999</v>
      </c>
      <c r="G188">
        <v>2.2749359999999998</v>
      </c>
      <c r="H188">
        <v>2.81E-4</v>
      </c>
      <c r="I188">
        <v>68</v>
      </c>
      <c r="J188">
        <v>4.6896560000000003</v>
      </c>
      <c r="K188">
        <v>2.0166680000000001</v>
      </c>
      <c r="M188">
        <v>2.2738849999999999</v>
      </c>
      <c r="N188">
        <v>2.2800000000000001E-4</v>
      </c>
      <c r="O188">
        <v>68</v>
      </c>
      <c r="P188">
        <v>4.5962589999999999</v>
      </c>
      <c r="Q188">
        <v>1.983306</v>
      </c>
    </row>
    <row r="189" spans="1:17" x14ac:dyDescent="0.3">
      <c r="A189">
        <v>2.261209</v>
      </c>
      <c r="B189">
        <v>1.08E-4</v>
      </c>
      <c r="C189">
        <v>70</v>
      </c>
      <c r="D189">
        <v>2.8499620000000001</v>
      </c>
      <c r="E189">
        <v>2.0689739999999999</v>
      </c>
      <c r="G189">
        <v>2.2612950000000001</v>
      </c>
      <c r="H189">
        <v>1.26E-4</v>
      </c>
      <c r="I189">
        <v>70</v>
      </c>
      <c r="J189">
        <v>2.7724920000000002</v>
      </c>
      <c r="K189">
        <v>2.2209490000000001</v>
      </c>
      <c r="M189">
        <v>2.2620269999999998</v>
      </c>
      <c r="N189">
        <v>1.1900000000000001E-4</v>
      </c>
      <c r="O189">
        <v>70</v>
      </c>
      <c r="P189">
        <v>2.990154</v>
      </c>
      <c r="Q189">
        <v>2.018751</v>
      </c>
    </row>
    <row r="190" spans="1:17" x14ac:dyDescent="0.3">
      <c r="A190">
        <v>2.256005</v>
      </c>
      <c r="B190">
        <v>7.7051990000000006E-5</v>
      </c>
      <c r="C190">
        <v>72</v>
      </c>
      <c r="D190">
        <v>1.6983969999999999</v>
      </c>
      <c r="E190">
        <v>2.2365159999999999</v>
      </c>
      <c r="G190">
        <v>2.2554460000000001</v>
      </c>
      <c r="H190">
        <v>5.3380369999999999E-5</v>
      </c>
      <c r="I190">
        <v>72</v>
      </c>
      <c r="J190">
        <v>1.6526620000000001</v>
      </c>
      <c r="K190">
        <v>2.071428</v>
      </c>
      <c r="M190">
        <v>2.2545869999999999</v>
      </c>
      <c r="N190">
        <v>5.233975E-5</v>
      </c>
      <c r="O190">
        <v>72</v>
      </c>
      <c r="P190">
        <v>1.3736809999999999</v>
      </c>
      <c r="Q190">
        <v>2.1512120000000001</v>
      </c>
    </row>
    <row r="191" spans="1:17" x14ac:dyDescent="0.3">
      <c r="A191">
        <v>2.2512729999999999</v>
      </c>
      <c r="B191">
        <v>2.5794590000000001E-5</v>
      </c>
      <c r="C191">
        <v>74</v>
      </c>
      <c r="D191">
        <v>0.36397699999999999</v>
      </c>
      <c r="E191">
        <v>1.9403429999999999</v>
      </c>
      <c r="G191">
        <v>2.2511399999999999</v>
      </c>
      <c r="H191">
        <v>2.492501E-5</v>
      </c>
      <c r="I191">
        <v>74</v>
      </c>
      <c r="J191">
        <v>0.29696600000000001</v>
      </c>
      <c r="K191">
        <v>1.90927</v>
      </c>
      <c r="M191">
        <v>2.2529309999999998</v>
      </c>
      <c r="N191">
        <v>4.3782660000000001E-5</v>
      </c>
      <c r="O191">
        <v>74</v>
      </c>
      <c r="P191">
        <v>0.85459200000000002</v>
      </c>
      <c r="Q191">
        <v>2.1812659999999999</v>
      </c>
    </row>
    <row r="192" spans="1:17" x14ac:dyDescent="0.3">
      <c r="A192">
        <v>2.2492230000000002</v>
      </c>
      <c r="B192">
        <v>1.4946170000000001E-5</v>
      </c>
      <c r="C192">
        <v>76</v>
      </c>
      <c r="D192">
        <v>-0.490541</v>
      </c>
      <c r="E192">
        <v>1.6316329999999999</v>
      </c>
      <c r="G192">
        <v>2.2499150000000001</v>
      </c>
      <c r="H192">
        <v>2.0955789999999999E-5</v>
      </c>
      <c r="I192">
        <v>76</v>
      </c>
      <c r="J192">
        <v>-0.19131899999999999</v>
      </c>
      <c r="K192">
        <v>1.775876</v>
      </c>
      <c r="M192">
        <v>2.2494260000000001</v>
      </c>
      <c r="N192">
        <v>1.5369040000000001E-5</v>
      </c>
      <c r="O192">
        <v>76</v>
      </c>
      <c r="P192">
        <v>-0.38651999999999997</v>
      </c>
      <c r="Q192">
        <v>1.686876</v>
      </c>
    </row>
    <row r="193" spans="1:17" x14ac:dyDescent="0.3">
      <c r="A193">
        <v>2.248567</v>
      </c>
      <c r="B193">
        <v>8.6605370000000007E-6</v>
      </c>
      <c r="C193">
        <v>78</v>
      </c>
      <c r="D193">
        <v>-0.82131799999999999</v>
      </c>
      <c r="E193">
        <v>1.402528</v>
      </c>
      <c r="G193">
        <v>2.2491400000000001</v>
      </c>
      <c r="H193">
        <v>7.0686030000000003E-6</v>
      </c>
      <c r="I193">
        <v>78</v>
      </c>
      <c r="J193">
        <v>-0.50981200000000004</v>
      </c>
      <c r="K193">
        <v>1.413449</v>
      </c>
      <c r="M193">
        <v>2.2484160000000002</v>
      </c>
      <c r="N193">
        <v>6.3378289999999999E-6</v>
      </c>
      <c r="O193">
        <v>78</v>
      </c>
      <c r="P193">
        <v>-0.89547500000000002</v>
      </c>
      <c r="Q193">
        <v>1.292392</v>
      </c>
    </row>
    <row r="194" spans="1:17" x14ac:dyDescent="0.3">
      <c r="A194">
        <v>2.2479680000000002</v>
      </c>
      <c r="B194">
        <v>3.9527240000000001E-6</v>
      </c>
      <c r="C194">
        <v>80</v>
      </c>
      <c r="D194">
        <v>-1.1734899999999999</v>
      </c>
      <c r="E194">
        <v>1.0313650000000001</v>
      </c>
      <c r="G194">
        <v>2.2480250000000002</v>
      </c>
      <c r="H194">
        <v>6.0433360000000004E-6</v>
      </c>
      <c r="I194">
        <v>80</v>
      </c>
      <c r="J194">
        <v>-1.1113379999999999</v>
      </c>
      <c r="K194">
        <v>1.1603570000000001</v>
      </c>
      <c r="M194">
        <v>2.2484099999999998</v>
      </c>
      <c r="N194">
        <v>4.8489229999999999E-6</v>
      </c>
      <c r="O194">
        <v>80</v>
      </c>
      <c r="P194">
        <v>-0.96384599999999998</v>
      </c>
      <c r="Q194">
        <v>1.1567419999999999</v>
      </c>
    </row>
    <row r="195" spans="1:17" x14ac:dyDescent="0.3">
      <c r="A195">
        <v>2.2483379999999999</v>
      </c>
      <c r="B195">
        <v>3.5521770000000001E-6</v>
      </c>
      <c r="C195">
        <v>82</v>
      </c>
      <c r="D195">
        <v>-1.0444279999999999</v>
      </c>
      <c r="E195">
        <v>0.99491399999999997</v>
      </c>
      <c r="G195">
        <v>2.248138</v>
      </c>
      <c r="H195">
        <v>3.9985820000000001E-6</v>
      </c>
      <c r="I195">
        <v>82</v>
      </c>
      <c r="J195">
        <v>-1.1107469999999999</v>
      </c>
      <c r="K195">
        <v>1.011938</v>
      </c>
      <c r="M195">
        <v>2.2481819999999999</v>
      </c>
      <c r="N195">
        <v>2.7097760000000001E-6</v>
      </c>
      <c r="O195">
        <v>82</v>
      </c>
      <c r="P195">
        <v>-1.161203</v>
      </c>
      <c r="Q195">
        <v>0.86759299999999995</v>
      </c>
    </row>
    <row r="196" spans="1:17" x14ac:dyDescent="0.3">
      <c r="A196">
        <v>2.248275</v>
      </c>
      <c r="B196">
        <v>2.6147280000000001E-6</v>
      </c>
      <c r="C196">
        <v>84</v>
      </c>
      <c r="D196">
        <v>-1.117875</v>
      </c>
      <c r="E196">
        <v>0.90525100000000003</v>
      </c>
      <c r="G196">
        <v>2.2480090000000001</v>
      </c>
      <c r="H196">
        <v>3.0382469999999998E-6</v>
      </c>
      <c r="I196">
        <v>84</v>
      </c>
      <c r="J196">
        <v>-1.2156739999999999</v>
      </c>
      <c r="K196">
        <v>0.87602800000000003</v>
      </c>
      <c r="M196">
        <v>2.2480470000000001</v>
      </c>
      <c r="N196">
        <v>3.011182E-6</v>
      </c>
      <c r="O196">
        <v>84</v>
      </c>
      <c r="P196">
        <v>-1.2214579999999999</v>
      </c>
      <c r="Q196">
        <v>0.88589099999999998</v>
      </c>
    </row>
    <row r="197" spans="1:17" x14ac:dyDescent="0.3">
      <c r="A197">
        <v>2.2480090000000001</v>
      </c>
      <c r="B197">
        <v>2.1708270000000001E-6</v>
      </c>
      <c r="C197">
        <v>86</v>
      </c>
      <c r="D197">
        <v>-1.2716860000000001</v>
      </c>
      <c r="E197">
        <v>0.77429899999999996</v>
      </c>
      <c r="G197">
        <v>2.2481499999999999</v>
      </c>
      <c r="H197">
        <v>2.230013E-6</v>
      </c>
      <c r="I197">
        <v>86</v>
      </c>
      <c r="J197">
        <v>-1.2219009999999999</v>
      </c>
      <c r="K197">
        <v>0.77084699999999995</v>
      </c>
      <c r="M197">
        <v>2.247919</v>
      </c>
      <c r="N197">
        <v>7.1557209999999999E-6</v>
      </c>
      <c r="O197">
        <v>86</v>
      </c>
      <c r="P197">
        <v>-1.2414890000000001</v>
      </c>
      <c r="Q197">
        <v>0.91759900000000005</v>
      </c>
    </row>
    <row r="198" spans="1:17" x14ac:dyDescent="0.3">
      <c r="A198">
        <v>2.2480120000000001</v>
      </c>
      <c r="B198">
        <v>2.1601770000000001E-6</v>
      </c>
      <c r="C198">
        <v>88</v>
      </c>
      <c r="D198">
        <v>-1.290098</v>
      </c>
      <c r="E198">
        <v>0.71994599999999997</v>
      </c>
      <c r="G198">
        <v>2.2481049999999998</v>
      </c>
      <c r="H198">
        <v>2.7386400000000002E-6</v>
      </c>
      <c r="I198">
        <v>88</v>
      </c>
      <c r="J198">
        <v>-1.228178</v>
      </c>
      <c r="K198">
        <v>0.74048899999999995</v>
      </c>
      <c r="M198">
        <v>2.2480129999999998</v>
      </c>
      <c r="N198">
        <v>2.18763E-6</v>
      </c>
      <c r="O198">
        <v>88</v>
      </c>
      <c r="P198">
        <v>-1.2687630000000001</v>
      </c>
      <c r="Q198">
        <v>0.76832699999999998</v>
      </c>
    </row>
    <row r="199" spans="1:17" x14ac:dyDescent="0.3">
      <c r="A199">
        <v>2.2483529999999998</v>
      </c>
      <c r="B199">
        <v>2.0628130000000001E-6</v>
      </c>
      <c r="C199">
        <v>90</v>
      </c>
      <c r="D199">
        <v>-1.154007</v>
      </c>
      <c r="E199">
        <v>0.78446300000000002</v>
      </c>
      <c r="G199">
        <v>2.24823</v>
      </c>
      <c r="H199">
        <v>1.858842E-6</v>
      </c>
      <c r="I199">
        <v>90</v>
      </c>
      <c r="J199">
        <v>-1.2123489999999999</v>
      </c>
      <c r="K199">
        <v>0.679921</v>
      </c>
      <c r="M199">
        <v>2.2478880000000001</v>
      </c>
      <c r="N199">
        <v>2.6310549999999999E-6</v>
      </c>
      <c r="O199">
        <v>90</v>
      </c>
      <c r="P199">
        <v>-1.3399920000000001</v>
      </c>
      <c r="Q199">
        <v>0.66847999999999996</v>
      </c>
    </row>
    <row r="200" spans="1:17" x14ac:dyDescent="0.3">
      <c r="A200">
        <v>2.248113</v>
      </c>
      <c r="B200">
        <v>1.8971119999999999E-6</v>
      </c>
      <c r="C200">
        <v>92</v>
      </c>
      <c r="D200">
        <v>-1.277587</v>
      </c>
      <c r="E200">
        <v>0.67113500000000004</v>
      </c>
      <c r="G200">
        <v>2.2480560000000001</v>
      </c>
      <c r="H200">
        <v>1.7070079999999999E-6</v>
      </c>
      <c r="I200">
        <v>92</v>
      </c>
      <c r="J200">
        <v>-1.2893399999999999</v>
      </c>
      <c r="K200">
        <v>0.68849400000000005</v>
      </c>
      <c r="M200">
        <v>2.2481200000000001</v>
      </c>
      <c r="N200">
        <v>1.446167E-6</v>
      </c>
      <c r="O200">
        <v>92</v>
      </c>
      <c r="P200">
        <v>-1.2859700000000001</v>
      </c>
      <c r="Q200">
        <v>0.60365999999999997</v>
      </c>
    </row>
    <row r="201" spans="1:17" x14ac:dyDescent="0.3">
      <c r="A201">
        <v>2.2480389999999999</v>
      </c>
      <c r="B201">
        <v>1.6711730000000001E-6</v>
      </c>
      <c r="C201">
        <v>94</v>
      </c>
      <c r="D201">
        <v>-1.2945979999999999</v>
      </c>
      <c r="E201">
        <v>0.66483300000000001</v>
      </c>
      <c r="G201">
        <v>2.2481140000000002</v>
      </c>
      <c r="H201">
        <v>1.851287E-6</v>
      </c>
      <c r="I201">
        <v>94</v>
      </c>
      <c r="J201">
        <v>-1.2566550000000001</v>
      </c>
      <c r="K201">
        <v>0.71567800000000004</v>
      </c>
      <c r="M201">
        <v>2.2480120000000001</v>
      </c>
      <c r="N201">
        <v>1.624872E-6</v>
      </c>
      <c r="O201">
        <v>94</v>
      </c>
      <c r="P201">
        <v>-1.3250839999999999</v>
      </c>
      <c r="Q201">
        <v>0.60580199999999995</v>
      </c>
    </row>
    <row r="202" spans="1:17" x14ac:dyDescent="0.3">
      <c r="A202">
        <v>2.2480699999999998</v>
      </c>
      <c r="B202">
        <v>1.4150260000000001E-6</v>
      </c>
      <c r="C202">
        <v>96</v>
      </c>
      <c r="D202">
        <v>-1.3182339999999999</v>
      </c>
      <c r="E202">
        <v>0.53651700000000002</v>
      </c>
      <c r="G202">
        <v>2.2479049999999998</v>
      </c>
      <c r="H202">
        <v>1.389706E-6</v>
      </c>
      <c r="I202">
        <v>96</v>
      </c>
      <c r="J202">
        <v>-1.3770849999999999</v>
      </c>
      <c r="K202">
        <v>0.57108400000000004</v>
      </c>
      <c r="M202">
        <v>2.248103</v>
      </c>
      <c r="N202">
        <v>1.4262560000000001E-6</v>
      </c>
      <c r="O202">
        <v>96</v>
      </c>
      <c r="P202">
        <v>-1.285911</v>
      </c>
      <c r="Q202">
        <v>0.61108099999999999</v>
      </c>
    </row>
    <row r="203" spans="1:17" x14ac:dyDescent="0.3">
      <c r="A203">
        <v>2.2481200000000001</v>
      </c>
      <c r="B203">
        <v>1.6077869999999999E-6</v>
      </c>
      <c r="C203">
        <v>98</v>
      </c>
      <c r="D203">
        <v>-1.2653650000000001</v>
      </c>
      <c r="E203">
        <v>0.68174500000000005</v>
      </c>
      <c r="G203">
        <v>2.2480099999999998</v>
      </c>
      <c r="H203">
        <v>1.3504330000000001E-6</v>
      </c>
      <c r="I203">
        <v>98</v>
      </c>
      <c r="J203">
        <v>-1.3357540000000001</v>
      </c>
      <c r="K203">
        <v>0.58734200000000003</v>
      </c>
      <c r="M203">
        <v>2.2479209999999998</v>
      </c>
      <c r="N203">
        <v>1.4163399999999999E-6</v>
      </c>
      <c r="O203">
        <v>98</v>
      </c>
      <c r="P203">
        <v>-1.3687320000000001</v>
      </c>
      <c r="Q203">
        <v>0.55726399999999998</v>
      </c>
    </row>
    <row r="204" spans="1:17" x14ac:dyDescent="0.3">
      <c r="A204">
        <v>2.2480600000000002</v>
      </c>
      <c r="B204">
        <v>1.4208269999999999E-6</v>
      </c>
      <c r="C204">
        <v>100</v>
      </c>
      <c r="D204">
        <v>-1.3145290000000001</v>
      </c>
      <c r="E204">
        <v>0.58772999999999997</v>
      </c>
      <c r="G204">
        <v>2.2482570000000002</v>
      </c>
      <c r="H204">
        <v>1.434223E-6</v>
      </c>
      <c r="I204">
        <v>100</v>
      </c>
      <c r="J204">
        <v>-1.2126209999999999</v>
      </c>
      <c r="K204">
        <v>0.670184</v>
      </c>
      <c r="M204">
        <v>2.2479849999999999</v>
      </c>
      <c r="N204">
        <v>1.3176859999999999E-6</v>
      </c>
      <c r="O204">
        <v>100</v>
      </c>
      <c r="P204">
        <v>-1.3527610000000001</v>
      </c>
      <c r="Q204">
        <v>0.54303299999999999</v>
      </c>
    </row>
    <row r="207" spans="1:17" x14ac:dyDescent="0.3">
      <c r="A207" s="2" t="s">
        <v>3</v>
      </c>
    </row>
    <row r="208" spans="1:17" x14ac:dyDescent="0.3">
      <c r="A208">
        <v>2.2479450000000001</v>
      </c>
      <c r="B208">
        <v>1.739245E-6</v>
      </c>
      <c r="C208">
        <v>2</v>
      </c>
      <c r="D208">
        <v>-1.331766</v>
      </c>
      <c r="E208">
        <v>0.65723799999999999</v>
      </c>
      <c r="G208">
        <v>2.2481599999999999</v>
      </c>
      <c r="H208">
        <v>1.4285839999999999E-6</v>
      </c>
      <c r="I208">
        <v>2</v>
      </c>
      <c r="J208">
        <v>-1.252939</v>
      </c>
      <c r="K208">
        <v>0.65134599999999998</v>
      </c>
      <c r="M208">
        <v>2.2481719999999998</v>
      </c>
      <c r="N208">
        <v>1.4926830000000001E-6</v>
      </c>
      <c r="O208">
        <v>2</v>
      </c>
      <c r="P208">
        <v>-1.244413</v>
      </c>
      <c r="Q208">
        <v>0.65632900000000005</v>
      </c>
    </row>
    <row r="209" spans="1:30" x14ac:dyDescent="0.3">
      <c r="A209">
        <v>2.248202</v>
      </c>
      <c r="B209">
        <v>1.818076E-6</v>
      </c>
      <c r="C209">
        <v>4</v>
      </c>
      <c r="D209">
        <v>-1.2163280000000001</v>
      </c>
      <c r="E209">
        <v>0.71607200000000004</v>
      </c>
      <c r="G209">
        <v>2.2480790000000002</v>
      </c>
      <c r="H209">
        <v>1.499346E-6</v>
      </c>
      <c r="I209">
        <v>4</v>
      </c>
      <c r="J209">
        <v>-1.2960929999999999</v>
      </c>
      <c r="K209">
        <v>0.60736800000000002</v>
      </c>
      <c r="M209">
        <v>2.2480760000000002</v>
      </c>
      <c r="N209">
        <v>1.8457500000000001E-6</v>
      </c>
      <c r="O209">
        <v>4</v>
      </c>
      <c r="P209">
        <v>-1.269668</v>
      </c>
      <c r="Q209">
        <v>0.67951399999999995</v>
      </c>
    </row>
    <row r="210" spans="1:30" x14ac:dyDescent="0.3">
      <c r="A210">
        <v>2.2482090000000001</v>
      </c>
      <c r="B210">
        <v>1.9487749999999998E-6</v>
      </c>
      <c r="C210">
        <v>6</v>
      </c>
      <c r="D210">
        <v>-1.2198560000000001</v>
      </c>
      <c r="E210">
        <v>0.70805700000000005</v>
      </c>
      <c r="G210">
        <v>2.2481049999999998</v>
      </c>
      <c r="H210">
        <v>2.0091910000000001E-6</v>
      </c>
      <c r="I210">
        <v>6</v>
      </c>
      <c r="J210">
        <v>-1.2390030000000001</v>
      </c>
      <c r="K210">
        <v>0.75539599999999996</v>
      </c>
      <c r="M210">
        <v>2.2481270000000002</v>
      </c>
      <c r="N210">
        <v>1.7197959999999999E-6</v>
      </c>
      <c r="O210">
        <v>6</v>
      </c>
      <c r="P210">
        <v>-1.2619800000000001</v>
      </c>
      <c r="Q210">
        <v>0.707063</v>
      </c>
    </row>
    <row r="211" spans="1:30" x14ac:dyDescent="0.3">
      <c r="A211">
        <v>2.248167</v>
      </c>
      <c r="B211">
        <v>2.2197570000000002E-6</v>
      </c>
      <c r="C211">
        <v>8</v>
      </c>
      <c r="D211">
        <v>-1.217908</v>
      </c>
      <c r="E211">
        <v>0.708731</v>
      </c>
      <c r="G211">
        <v>2.2480950000000002</v>
      </c>
      <c r="H211">
        <v>2.4919030000000001E-6</v>
      </c>
      <c r="I211">
        <v>8</v>
      </c>
      <c r="J211">
        <v>-1.194053</v>
      </c>
      <c r="K211">
        <v>0.84972000000000003</v>
      </c>
      <c r="M211">
        <v>2.2478050000000001</v>
      </c>
      <c r="N211">
        <v>1.953608E-6</v>
      </c>
      <c r="O211">
        <v>8</v>
      </c>
      <c r="P211">
        <v>-1.382144</v>
      </c>
      <c r="Q211">
        <v>0.67172100000000001</v>
      </c>
    </row>
    <row r="212" spans="1:30" x14ac:dyDescent="0.3">
      <c r="A212">
        <v>2.2482359999999999</v>
      </c>
      <c r="B212">
        <v>2.6041659999999999E-6</v>
      </c>
      <c r="C212">
        <v>10</v>
      </c>
      <c r="D212">
        <v>-1.120638</v>
      </c>
      <c r="E212">
        <v>0.88282099999999997</v>
      </c>
      <c r="G212">
        <v>2.2481070000000001</v>
      </c>
      <c r="H212">
        <v>2.7407739999999998E-6</v>
      </c>
      <c r="I212">
        <v>10</v>
      </c>
      <c r="J212">
        <v>-1.1866730000000001</v>
      </c>
      <c r="K212">
        <v>0.91056599999999999</v>
      </c>
      <c r="M212">
        <v>2.2482890000000002</v>
      </c>
      <c r="N212">
        <v>2.9043910000000001E-6</v>
      </c>
      <c r="O212">
        <v>10</v>
      </c>
      <c r="P212">
        <v>-1.095016</v>
      </c>
      <c r="Q212">
        <v>0.93307799999999996</v>
      </c>
    </row>
    <row r="213" spans="1:30" x14ac:dyDescent="0.3">
      <c r="A213">
        <v>2.2482229999999999</v>
      </c>
      <c r="B213">
        <v>3.076728E-6</v>
      </c>
      <c r="C213">
        <v>12</v>
      </c>
      <c r="D213">
        <v>-1.105135</v>
      </c>
      <c r="E213">
        <v>0.94288000000000005</v>
      </c>
      <c r="G213">
        <v>2.2479499999999999</v>
      </c>
      <c r="H213">
        <v>3.13515E-6</v>
      </c>
      <c r="I213">
        <v>12</v>
      </c>
      <c r="J213">
        <v>-1.2413540000000001</v>
      </c>
      <c r="K213">
        <v>0.88129900000000005</v>
      </c>
      <c r="M213">
        <v>2.2482760000000002</v>
      </c>
      <c r="N213">
        <v>3.6125020000000002E-6</v>
      </c>
      <c r="O213">
        <v>12</v>
      </c>
      <c r="P213">
        <v>-1.065158</v>
      </c>
      <c r="Q213">
        <v>1.0274730000000001</v>
      </c>
    </row>
    <row r="214" spans="1:30" x14ac:dyDescent="0.3">
      <c r="A214">
        <v>2.24838</v>
      </c>
      <c r="B214">
        <v>4.5863560000000003E-6</v>
      </c>
      <c r="C214">
        <v>14</v>
      </c>
      <c r="D214">
        <v>-0.95870999999999995</v>
      </c>
      <c r="E214">
        <v>1.137783</v>
      </c>
      <c r="G214">
        <v>2.2479260000000001</v>
      </c>
      <c r="H214">
        <v>4.0587840000000004E-6</v>
      </c>
      <c r="I214">
        <v>14</v>
      </c>
      <c r="J214">
        <v>-1.1978709999999999</v>
      </c>
      <c r="K214">
        <v>0.99216300000000002</v>
      </c>
      <c r="M214">
        <v>2.2481230000000001</v>
      </c>
      <c r="N214">
        <v>5.6053520000000001E-6</v>
      </c>
      <c r="O214">
        <v>14</v>
      </c>
      <c r="P214">
        <v>-1.067407</v>
      </c>
      <c r="Q214">
        <v>1.153249</v>
      </c>
    </row>
    <row r="215" spans="1:30" x14ac:dyDescent="0.3">
      <c r="A215">
        <v>2.2487970000000002</v>
      </c>
      <c r="B215">
        <v>9.1395729999999992E-6</v>
      </c>
      <c r="C215">
        <v>16</v>
      </c>
      <c r="D215">
        <v>-0.72693399999999997</v>
      </c>
      <c r="E215">
        <v>1.452669</v>
      </c>
      <c r="G215">
        <v>2.248389</v>
      </c>
      <c r="H215">
        <v>5.6783539999999997E-6</v>
      </c>
      <c r="I215">
        <v>16</v>
      </c>
      <c r="J215">
        <v>-0.97011000000000003</v>
      </c>
      <c r="K215">
        <v>1.187263</v>
      </c>
      <c r="M215">
        <v>2.2485439999999999</v>
      </c>
      <c r="N215">
        <v>6.066276E-6</v>
      </c>
      <c r="O215">
        <v>16</v>
      </c>
      <c r="P215">
        <v>-0.86832900000000002</v>
      </c>
      <c r="Q215">
        <v>1.2707170000000001</v>
      </c>
      <c r="U215" t="s">
        <v>36</v>
      </c>
      <c r="W215" t="s">
        <v>48</v>
      </c>
      <c r="Y215" t="s">
        <v>50</v>
      </c>
    </row>
    <row r="216" spans="1:30" x14ac:dyDescent="0.3">
      <c r="A216">
        <v>2.2486929999999998</v>
      </c>
      <c r="B216">
        <v>7.2350619999999998E-6</v>
      </c>
      <c r="C216">
        <v>18</v>
      </c>
      <c r="D216">
        <v>-0.75653099999999995</v>
      </c>
      <c r="E216">
        <v>1.3434109999999999</v>
      </c>
      <c r="G216">
        <v>2.2489569999999999</v>
      </c>
      <c r="H216">
        <v>8.4082199999999999E-6</v>
      </c>
      <c r="I216">
        <v>18</v>
      </c>
      <c r="J216">
        <v>-0.65664100000000003</v>
      </c>
      <c r="K216">
        <v>1.4067970000000001</v>
      </c>
      <c r="M216">
        <v>2.248605</v>
      </c>
      <c r="N216">
        <v>1.1416050000000001E-5</v>
      </c>
      <c r="O216">
        <v>18</v>
      </c>
      <c r="P216">
        <v>-0.78675899999999999</v>
      </c>
      <c r="Q216">
        <v>1.502067</v>
      </c>
      <c r="AB216" t="s">
        <v>56</v>
      </c>
      <c r="AD216" t="s">
        <v>61</v>
      </c>
    </row>
    <row r="217" spans="1:30" x14ac:dyDescent="0.3">
      <c r="A217">
        <v>2.2495180000000001</v>
      </c>
      <c r="B217">
        <v>1.112694E-5</v>
      </c>
      <c r="C217" s="2">
        <v>20</v>
      </c>
      <c r="D217" s="2">
        <v>-0.32811499999999999</v>
      </c>
      <c r="E217" s="2">
        <v>1.58636</v>
      </c>
      <c r="G217">
        <v>2.2493310000000002</v>
      </c>
      <c r="H217">
        <v>1.3758040000000001E-5</v>
      </c>
      <c r="I217" s="2">
        <v>20</v>
      </c>
      <c r="J217" s="2">
        <v>-0.37345800000000001</v>
      </c>
      <c r="K217" s="2">
        <v>1.634787</v>
      </c>
      <c r="M217">
        <v>2.248866</v>
      </c>
      <c r="N217">
        <v>9.0570149999999992E-6</v>
      </c>
      <c r="O217" s="2">
        <v>20</v>
      </c>
      <c r="P217" s="2">
        <v>-0.65199300000000004</v>
      </c>
      <c r="Q217" s="2">
        <v>1.485012</v>
      </c>
      <c r="S217">
        <f>AVERAGE(D230,J229,P229)</f>
        <v>9.4862283333333348</v>
      </c>
      <c r="U217">
        <f>AVERAGE(E217,K217,Q217)</f>
        <v>1.5687196666666667</v>
      </c>
      <c r="W217">
        <f>_xlfn.STDEV.S(E217,K217)</f>
        <v>3.4243060092520934E-2</v>
      </c>
      <c r="Y217">
        <f>W217/9.4862283</f>
        <v>3.6097655474432271E-3</v>
      </c>
      <c r="AA217" s="2">
        <v>20</v>
      </c>
      <c r="AB217">
        <v>0</v>
      </c>
      <c r="AD217">
        <v>0</v>
      </c>
    </row>
    <row r="218" spans="1:30" x14ac:dyDescent="0.3">
      <c r="A218">
        <v>2.2516240000000001</v>
      </c>
      <c r="B218">
        <v>2.480335E-5</v>
      </c>
      <c r="C218" s="2">
        <v>22</v>
      </c>
      <c r="D218" s="2">
        <v>0.54714700000000005</v>
      </c>
      <c r="E218" s="2">
        <v>1.884266</v>
      </c>
      <c r="G218">
        <v>2.2512400000000001</v>
      </c>
      <c r="H218">
        <v>2.8766320000000001E-5</v>
      </c>
      <c r="I218" s="2">
        <v>22</v>
      </c>
      <c r="J218" s="2">
        <v>0.31820199999999998</v>
      </c>
      <c r="K218" s="2">
        <v>1.9305699999999999</v>
      </c>
      <c r="M218">
        <v>2.2513450000000002</v>
      </c>
      <c r="N218">
        <v>3.0338800000000002E-5</v>
      </c>
      <c r="O218" s="2">
        <v>22</v>
      </c>
      <c r="P218" s="2">
        <v>0.35294399999999998</v>
      </c>
      <c r="Q218" s="2">
        <v>1.960351</v>
      </c>
      <c r="U218">
        <f t="shared" ref="U218:U243" si="12">AVERAGE(E218,K218,Q218)</f>
        <v>1.9250623333333332</v>
      </c>
      <c r="W218">
        <f t="shared" ref="W218:W241" si="13">_xlfn.STDEV.S(E218,K218)</f>
        <v>3.2741872396061827E-2</v>
      </c>
      <c r="Y218">
        <f t="shared" ref="Y218:Y243" si="14">W218/9.4862283</f>
        <v>3.4515163836044116E-3</v>
      </c>
      <c r="AA218" s="2">
        <v>22</v>
      </c>
      <c r="AB218">
        <f t="shared" ref="AB218:AB242" si="15">AVERAGE(D218,J218,P218)</f>
        <v>0.40609766666666669</v>
      </c>
      <c r="AD218">
        <f t="shared" ref="AD218:AD242" si="16">_xlfn.STDEV.S(D218,J218,P218)</f>
        <v>0.12338126870126337</v>
      </c>
    </row>
    <row r="219" spans="1:30" x14ac:dyDescent="0.3">
      <c r="A219">
        <v>2.2545060000000001</v>
      </c>
      <c r="B219">
        <v>4.9424059999999997E-5</v>
      </c>
      <c r="C219" s="2">
        <v>24</v>
      </c>
      <c r="D219" s="2">
        <v>1.3802829999999999</v>
      </c>
      <c r="E219" s="2">
        <v>2.086735</v>
      </c>
      <c r="G219">
        <v>2.253498</v>
      </c>
      <c r="H219">
        <v>4.0054310000000001E-5</v>
      </c>
      <c r="I219" s="2">
        <v>24</v>
      </c>
      <c r="J219" s="2">
        <v>1.1355980000000001</v>
      </c>
      <c r="K219" s="2">
        <v>2.050014</v>
      </c>
      <c r="M219">
        <v>2.255166</v>
      </c>
      <c r="N219">
        <v>5.1135070000000002E-5</v>
      </c>
      <c r="O219" s="2">
        <v>24</v>
      </c>
      <c r="P219" s="2">
        <v>1.5832390000000001</v>
      </c>
      <c r="Q219" s="2">
        <v>2.0550060000000001</v>
      </c>
      <c r="U219">
        <f t="shared" si="12"/>
        <v>2.0639183333333335</v>
      </c>
      <c r="W219">
        <f t="shared" si="13"/>
        <v>2.5965668111951213E-2</v>
      </c>
      <c r="Y219">
        <f t="shared" si="14"/>
        <v>2.7371962059938209E-3</v>
      </c>
      <c r="AA219" s="2">
        <v>24</v>
      </c>
      <c r="AB219">
        <f t="shared" si="15"/>
        <v>1.3663733333333334</v>
      </c>
      <c r="AD219">
        <f t="shared" si="16"/>
        <v>0.22414442964377695</v>
      </c>
    </row>
    <row r="220" spans="1:30" x14ac:dyDescent="0.3">
      <c r="A220">
        <v>2.2584529999999998</v>
      </c>
      <c r="B220">
        <v>7.8210850000000004E-5</v>
      </c>
      <c r="C220" s="2">
        <v>26</v>
      </c>
      <c r="D220" s="2">
        <v>2.3851040000000001</v>
      </c>
      <c r="E220" s="2">
        <v>1.965951</v>
      </c>
      <c r="G220">
        <v>2.2581690000000001</v>
      </c>
      <c r="H220">
        <v>7.5870479999999997E-5</v>
      </c>
      <c r="I220" s="2">
        <v>26</v>
      </c>
      <c r="J220" s="2">
        <v>2.2711549999999998</v>
      </c>
      <c r="K220" s="2">
        <v>2.0736080000000001</v>
      </c>
      <c r="M220">
        <v>2.257361</v>
      </c>
      <c r="N220">
        <v>8.2750960000000005E-5</v>
      </c>
      <c r="O220" s="2">
        <v>26</v>
      </c>
      <c r="P220" s="2">
        <v>2.0629970000000002</v>
      </c>
      <c r="Q220" s="2">
        <v>2.1314340000000001</v>
      </c>
      <c r="U220">
        <f t="shared" si="12"/>
        <v>2.0569976666666672</v>
      </c>
      <c r="W220">
        <f>_xlfn.STDEV.S(Q220,K220)</f>
        <v>4.0889156728893247E-2</v>
      </c>
      <c r="Y220">
        <f t="shared" si="14"/>
        <v>4.3103703005854541E-3</v>
      </c>
      <c r="AA220" s="2">
        <v>26</v>
      </c>
      <c r="AB220">
        <f t="shared" si="15"/>
        <v>2.2397520000000002</v>
      </c>
      <c r="AD220">
        <f t="shared" si="16"/>
        <v>0.16333352738797988</v>
      </c>
    </row>
    <row r="221" spans="1:30" x14ac:dyDescent="0.3">
      <c r="A221">
        <v>2.2648109999999999</v>
      </c>
      <c r="B221">
        <v>1.4300000000000001E-4</v>
      </c>
      <c r="C221" s="2">
        <v>28</v>
      </c>
      <c r="D221" s="2">
        <v>3.4239660000000001</v>
      </c>
      <c r="E221" s="2">
        <v>2.0137770000000002</v>
      </c>
      <c r="G221">
        <v>2.263201</v>
      </c>
      <c r="H221">
        <v>1.2E-4</v>
      </c>
      <c r="I221" s="2">
        <v>28</v>
      </c>
      <c r="J221" s="2">
        <v>3.246947</v>
      </c>
      <c r="K221" s="2">
        <v>1.8859649999999999</v>
      </c>
      <c r="M221">
        <v>2.2626759999999999</v>
      </c>
      <c r="N221">
        <v>1.34E-4</v>
      </c>
      <c r="O221" s="2">
        <v>28</v>
      </c>
      <c r="P221" s="2">
        <v>3.0189499999999998</v>
      </c>
      <c r="Q221" s="2">
        <v>2.200726</v>
      </c>
      <c r="U221">
        <f t="shared" si="12"/>
        <v>2.0334893333333333</v>
      </c>
      <c r="W221">
        <f>_xlfn.STDEV.S(K221,E221)</f>
        <v>9.0376731917015202E-2</v>
      </c>
      <c r="Y221">
        <f t="shared" si="14"/>
        <v>9.5271512616890309E-3</v>
      </c>
      <c r="AA221" s="2">
        <v>28</v>
      </c>
      <c r="AB221">
        <f t="shared" si="15"/>
        <v>3.2299543333333336</v>
      </c>
      <c r="AD221">
        <f t="shared" si="16"/>
        <v>0.20304199837554149</v>
      </c>
    </row>
    <row r="222" spans="1:30" x14ac:dyDescent="0.3">
      <c r="A222">
        <v>2.2717230000000002</v>
      </c>
      <c r="B222">
        <v>1.8599999999999999E-4</v>
      </c>
      <c r="C222" s="2">
        <v>30</v>
      </c>
      <c r="D222" s="2">
        <v>4.4050770000000004</v>
      </c>
      <c r="E222" s="2">
        <v>1.8033809999999999</v>
      </c>
      <c r="G222">
        <v>2.2707950000000001</v>
      </c>
      <c r="H222">
        <v>2.02E-4</v>
      </c>
      <c r="I222" s="2">
        <v>30</v>
      </c>
      <c r="J222" s="2">
        <v>4.2341889999999998</v>
      </c>
      <c r="K222" s="2">
        <v>1.9692350000000001</v>
      </c>
      <c r="M222">
        <v>2.2697479999999999</v>
      </c>
      <c r="N222">
        <v>1.7699999999999999E-4</v>
      </c>
      <c r="O222" s="2">
        <v>30</v>
      </c>
      <c r="P222" s="2">
        <v>4.1046699999999996</v>
      </c>
      <c r="Q222" s="2">
        <v>2.0079289999999999</v>
      </c>
      <c r="U222">
        <f t="shared" si="12"/>
        <v>1.9268483333333333</v>
      </c>
      <c r="W222">
        <f>_xlfn.STDEV.S(Q222,K222)</f>
        <v>2.7360789791232114E-2</v>
      </c>
      <c r="Y222">
        <f t="shared" si="14"/>
        <v>2.8842643172768793E-3</v>
      </c>
      <c r="AA222" s="2">
        <v>30</v>
      </c>
      <c r="AB222">
        <f t="shared" si="15"/>
        <v>4.2479786666666657</v>
      </c>
      <c r="AD222">
        <f t="shared" si="16"/>
        <v>0.15067749530813634</v>
      </c>
    </row>
    <row r="223" spans="1:30" x14ac:dyDescent="0.3">
      <c r="A223">
        <v>2.2790590000000002</v>
      </c>
      <c r="B223">
        <v>3.2499999999999999E-4</v>
      </c>
      <c r="C223" s="2">
        <v>32</v>
      </c>
      <c r="D223" s="2">
        <v>5.1652639999999996</v>
      </c>
      <c r="E223" s="2">
        <v>1.889095</v>
      </c>
      <c r="G223">
        <v>2.2772169999999998</v>
      </c>
      <c r="H223">
        <v>2.7700000000000001E-4</v>
      </c>
      <c r="I223" s="2">
        <v>32</v>
      </c>
      <c r="J223" s="2">
        <v>4.9165000000000001</v>
      </c>
      <c r="K223" s="2">
        <v>2.0784639999999999</v>
      </c>
      <c r="M223">
        <v>2.2775029999999998</v>
      </c>
      <c r="N223">
        <v>2.4399999999999999E-4</v>
      </c>
      <c r="O223" s="2">
        <v>32</v>
      </c>
      <c r="P223" s="2">
        <v>5.0498409999999998</v>
      </c>
      <c r="Q223" s="2">
        <v>1.7655460000000001</v>
      </c>
      <c r="U223">
        <f t="shared" si="12"/>
        <v>1.911035</v>
      </c>
      <c r="W223">
        <f>_xlfn.STDEV.S(E223,Q223)</f>
        <v>8.7362335708816699E-2</v>
      </c>
      <c r="Y223">
        <f t="shared" si="14"/>
        <v>9.2093857480550715E-3</v>
      </c>
      <c r="AA223" s="2">
        <v>32</v>
      </c>
      <c r="AB223">
        <f t="shared" si="15"/>
        <v>5.0438683333333332</v>
      </c>
      <c r="AD223">
        <f t="shared" si="16"/>
        <v>0.12448950351067063</v>
      </c>
    </row>
    <row r="224" spans="1:30" x14ac:dyDescent="0.3">
      <c r="A224">
        <v>2.2892190000000001</v>
      </c>
      <c r="B224">
        <v>2.8899999999999998E-4</v>
      </c>
      <c r="C224" s="2">
        <v>34</v>
      </c>
      <c r="D224" s="2">
        <v>6.1962229999999998</v>
      </c>
      <c r="E224" s="2">
        <v>1.504578</v>
      </c>
      <c r="G224">
        <v>2.28566</v>
      </c>
      <c r="H224">
        <v>3.8499999999999998E-4</v>
      </c>
      <c r="I224" s="2">
        <v>34</v>
      </c>
      <c r="J224" s="2">
        <v>5.7961070000000001</v>
      </c>
      <c r="K224" s="2">
        <v>1.8396319999999999</v>
      </c>
      <c r="M224">
        <v>2.2831950000000001</v>
      </c>
      <c r="N224">
        <v>3.5199999999999999E-4</v>
      </c>
      <c r="O224" s="2">
        <v>34</v>
      </c>
      <c r="P224" s="2">
        <v>5.5688360000000001</v>
      </c>
      <c r="Q224" s="2">
        <v>1.8743639999999999</v>
      </c>
      <c r="U224">
        <f t="shared" si="12"/>
        <v>1.7395246666666668</v>
      </c>
      <c r="W224">
        <f>_xlfn.STDEV.S(Q224,K224)</f>
        <v>2.4559232724171157E-2</v>
      </c>
      <c r="Y224">
        <f t="shared" si="14"/>
        <v>2.588935449104799E-3</v>
      </c>
      <c r="AA224" s="2">
        <v>34</v>
      </c>
      <c r="AB224">
        <f t="shared" si="15"/>
        <v>5.8537220000000003</v>
      </c>
      <c r="AD224">
        <f t="shared" si="16"/>
        <v>0.31763694386988411</v>
      </c>
    </row>
    <row r="225" spans="1:30" x14ac:dyDescent="0.3">
      <c r="A225">
        <v>2.296535</v>
      </c>
      <c r="B225">
        <v>4.73E-4</v>
      </c>
      <c r="C225" s="2">
        <v>36</v>
      </c>
      <c r="D225" s="2">
        <v>6.7322230000000003</v>
      </c>
      <c r="E225" s="2">
        <v>1.703017</v>
      </c>
      <c r="G225">
        <v>2.297288</v>
      </c>
      <c r="H225">
        <v>4.17E-4</v>
      </c>
      <c r="I225" s="2">
        <v>36</v>
      </c>
      <c r="J225" s="2">
        <v>6.8217020000000002</v>
      </c>
      <c r="K225" s="2">
        <v>1.5706979999999999</v>
      </c>
      <c r="M225">
        <v>2.2947820000000001</v>
      </c>
      <c r="N225">
        <v>4.8500000000000003E-4</v>
      </c>
      <c r="O225" s="2">
        <v>36</v>
      </c>
      <c r="P225" s="2">
        <v>6.5573300000000003</v>
      </c>
      <c r="Q225" s="2">
        <v>1.8591839999999999</v>
      </c>
      <c r="U225">
        <f t="shared" si="12"/>
        <v>1.7109663333333334</v>
      </c>
      <c r="W225">
        <f>_xlfn.STDEV.S(E225,K225)</f>
        <v>9.3563662179822829E-2</v>
      </c>
      <c r="Y225">
        <f t="shared" si="14"/>
        <v>9.8631046208136081E-3</v>
      </c>
      <c r="AA225" s="2">
        <v>36</v>
      </c>
      <c r="AB225">
        <f t="shared" si="15"/>
        <v>6.7037516666666663</v>
      </c>
      <c r="AD225">
        <f t="shared" si="16"/>
        <v>0.13446598533582133</v>
      </c>
    </row>
    <row r="226" spans="1:30" x14ac:dyDescent="0.3">
      <c r="A226">
        <v>2.3153890000000001</v>
      </c>
      <c r="B226">
        <v>5.22E-4</v>
      </c>
      <c r="C226" s="2">
        <v>38</v>
      </c>
      <c r="D226" s="2">
        <v>8.0789539999999995</v>
      </c>
      <c r="E226" s="2">
        <v>1.5825279999999999</v>
      </c>
      <c r="G226">
        <v>2.303366</v>
      </c>
      <c r="H226">
        <v>4.15E-4</v>
      </c>
      <c r="I226" s="2">
        <v>38</v>
      </c>
      <c r="J226" s="2">
        <v>7.2777250000000002</v>
      </c>
      <c r="K226" s="2">
        <v>1.5350239999999999</v>
      </c>
      <c r="M226">
        <v>2.3088030000000002</v>
      </c>
      <c r="N226">
        <v>5.5099999999999995E-4</v>
      </c>
      <c r="O226" s="2">
        <v>38</v>
      </c>
      <c r="P226" s="2">
        <v>7.6377119999999996</v>
      </c>
      <c r="Q226" s="2">
        <v>1.6122669999999999</v>
      </c>
      <c r="U226">
        <f t="shared" si="12"/>
        <v>1.5766063333333333</v>
      </c>
      <c r="W226">
        <f>_xlfn.STDEV.S(E226,Q226)</f>
        <v>2.1028648565706708E-2</v>
      </c>
      <c r="Y226">
        <f t="shared" si="14"/>
        <v>2.2167554796996302E-3</v>
      </c>
      <c r="AA226" s="2">
        <v>38</v>
      </c>
      <c r="AB226">
        <f t="shared" si="15"/>
        <v>7.6647970000000001</v>
      </c>
      <c r="AD226">
        <f t="shared" si="16"/>
        <v>0.40130060494472186</v>
      </c>
    </row>
    <row r="227" spans="1:30" x14ac:dyDescent="0.3">
      <c r="A227">
        <v>2.315242</v>
      </c>
      <c r="B227">
        <v>6.2200000000000005E-4</v>
      </c>
      <c r="C227" s="2">
        <v>40</v>
      </c>
      <c r="D227" s="2">
        <v>8.0456900000000005</v>
      </c>
      <c r="E227" s="2">
        <v>1.695004</v>
      </c>
      <c r="G227">
        <v>2.3228490000000002</v>
      </c>
      <c r="H227">
        <v>5.6599999999999999E-4</v>
      </c>
      <c r="I227" s="2">
        <v>40</v>
      </c>
      <c r="J227" s="2">
        <v>8.5607659999999992</v>
      </c>
      <c r="K227" s="2">
        <v>1.4832719999999999</v>
      </c>
      <c r="M227">
        <v>2.3242370000000001</v>
      </c>
      <c r="N227">
        <v>6.4499999999999996E-4</v>
      </c>
      <c r="O227" s="2">
        <v>40</v>
      </c>
      <c r="P227" s="2">
        <v>8.6166470000000004</v>
      </c>
      <c r="Q227" s="2">
        <v>1.644353</v>
      </c>
      <c r="U227">
        <f t="shared" si="12"/>
        <v>1.6075429999999999</v>
      </c>
      <c r="W227">
        <f>_xlfn.STDEV.S(E227,Q227)</f>
        <v>3.5815665573879815E-2</v>
      </c>
      <c r="Y227">
        <f t="shared" si="14"/>
        <v>3.7755432866695623E-3</v>
      </c>
      <c r="AA227" s="2">
        <v>40</v>
      </c>
      <c r="AB227">
        <f t="shared" si="15"/>
        <v>8.4077010000000012</v>
      </c>
      <c r="AD227">
        <f t="shared" si="16"/>
        <v>0.31475330757753728</v>
      </c>
    </row>
    <row r="228" spans="1:30" x14ac:dyDescent="0.3">
      <c r="A228">
        <v>2.3271199999999999</v>
      </c>
      <c r="B228">
        <v>6.02E-4</v>
      </c>
      <c r="C228" s="2">
        <v>42</v>
      </c>
      <c r="D228" s="2">
        <v>8.8180209999999999</v>
      </c>
      <c r="E228" s="2">
        <v>1.467954</v>
      </c>
      <c r="G228">
        <v>2.322441</v>
      </c>
      <c r="H228">
        <v>6.8400000000000004E-4</v>
      </c>
      <c r="I228" s="2">
        <v>42</v>
      </c>
      <c r="J228" s="2">
        <v>8.5065469999999994</v>
      </c>
      <c r="K228" s="2">
        <v>1.6443589999999999</v>
      </c>
      <c r="M228">
        <v>2.3318340000000002</v>
      </c>
      <c r="N228">
        <v>7.6099999999999996E-4</v>
      </c>
      <c r="O228" s="2">
        <v>42</v>
      </c>
      <c r="P228" s="2">
        <v>9.0605480000000007</v>
      </c>
      <c r="Q228" s="2">
        <v>1.6442540000000001</v>
      </c>
      <c r="U228">
        <f t="shared" si="12"/>
        <v>1.5855223333333335</v>
      </c>
      <c r="W228">
        <f>_xlfn.STDEV.S(Q228,K228)</f>
        <v>7.4246212024445859E-5</v>
      </c>
      <c r="Y228">
        <f t="shared" si="14"/>
        <v>7.8267367889981995E-6</v>
      </c>
      <c r="AA228" s="2">
        <v>42</v>
      </c>
      <c r="AB228">
        <f t="shared" si="15"/>
        <v>8.7950386666666667</v>
      </c>
      <c r="AD228">
        <f t="shared" si="16"/>
        <v>0.27771463363376026</v>
      </c>
    </row>
    <row r="229" spans="1:30" x14ac:dyDescent="0.3">
      <c r="A229">
        <v>2.3376779999999999</v>
      </c>
      <c r="B229">
        <v>7.3099999999999999E-4</v>
      </c>
      <c r="C229" s="2">
        <v>44</v>
      </c>
      <c r="D229" s="2">
        <v>9.4063099999999995</v>
      </c>
      <c r="E229" s="2">
        <v>1.540718</v>
      </c>
      <c r="G229">
        <v>2.337631</v>
      </c>
      <c r="H229">
        <v>7.8600000000000002E-4</v>
      </c>
      <c r="I229" s="2">
        <v>44</v>
      </c>
      <c r="J229" s="2">
        <v>9.3966150000000006</v>
      </c>
      <c r="K229" s="2">
        <v>1.5834729999999999</v>
      </c>
      <c r="M229">
        <v>2.3364590000000001</v>
      </c>
      <c r="N229">
        <v>5.8600000000000004E-4</v>
      </c>
      <c r="O229" s="2">
        <v>44</v>
      </c>
      <c r="P229" s="2">
        <v>9.3636110000000006</v>
      </c>
      <c r="Q229" s="2">
        <v>1.3825430000000001</v>
      </c>
      <c r="U229">
        <f t="shared" si="12"/>
        <v>1.5022446666666667</v>
      </c>
      <c r="W229">
        <f>_xlfn.STDEV.S(E229,K229)</f>
        <v>3.0232350429630753E-2</v>
      </c>
      <c r="Y229">
        <f t="shared" si="14"/>
        <v>3.186972680135766E-3</v>
      </c>
      <c r="AA229" s="2">
        <v>44</v>
      </c>
      <c r="AB229">
        <f t="shared" si="15"/>
        <v>9.3888453333333342</v>
      </c>
      <c r="AD229">
        <f t="shared" si="16"/>
        <v>2.2384747939910223E-2</v>
      </c>
    </row>
    <row r="230" spans="1:30" x14ac:dyDescent="0.3">
      <c r="A230">
        <v>2.3427380000000002</v>
      </c>
      <c r="B230">
        <v>6.7699999999999998E-4</v>
      </c>
      <c r="C230" s="2">
        <v>46</v>
      </c>
      <c r="D230" s="2">
        <v>9.6984589999999997</v>
      </c>
      <c r="E230" s="2">
        <v>1.4261550000000001</v>
      </c>
      <c r="G230">
        <v>2.3316249999999998</v>
      </c>
      <c r="H230">
        <v>5.0799999999999999E-4</v>
      </c>
      <c r="I230" s="2">
        <v>46</v>
      </c>
      <c r="J230" s="2">
        <v>9.1053069999999998</v>
      </c>
      <c r="K230" s="2">
        <v>1.2933399999999999</v>
      </c>
      <c r="M230">
        <v>2.3355679999999999</v>
      </c>
      <c r="N230">
        <v>7.1900000000000002E-4</v>
      </c>
      <c r="O230" s="2">
        <v>46</v>
      </c>
      <c r="P230" s="2">
        <v>9.294098</v>
      </c>
      <c r="Q230" s="2">
        <v>1.5118720000000001</v>
      </c>
      <c r="U230">
        <f t="shared" si="12"/>
        <v>1.4104556666666668</v>
      </c>
      <c r="W230">
        <f>_xlfn.STDEV.S(E230,Q230)</f>
        <v>6.0611071962967326E-2</v>
      </c>
      <c r="Y230">
        <f t="shared" si="14"/>
        <v>6.3893752127984656E-3</v>
      </c>
      <c r="AA230" s="2">
        <v>46</v>
      </c>
      <c r="AB230">
        <f t="shared" si="15"/>
        <v>9.3659546666666671</v>
      </c>
      <c r="AD230">
        <f t="shared" si="16"/>
        <v>0.30303441914134654</v>
      </c>
    </row>
    <row r="231" spans="1:30" x14ac:dyDescent="0.3">
      <c r="A231">
        <v>2.3339759999999998</v>
      </c>
      <c r="B231">
        <v>5.7700000000000004E-4</v>
      </c>
      <c r="C231" s="2">
        <v>48</v>
      </c>
      <c r="D231" s="2">
        <v>9.2298600000000004</v>
      </c>
      <c r="E231" s="2">
        <v>1.351056</v>
      </c>
      <c r="G231">
        <v>2.329345</v>
      </c>
      <c r="H231">
        <v>7.2900000000000005E-4</v>
      </c>
      <c r="I231" s="2">
        <v>48</v>
      </c>
      <c r="J231" s="2">
        <v>8.9239499999999996</v>
      </c>
      <c r="K231" s="2">
        <v>1.606568</v>
      </c>
      <c r="M231">
        <v>2.3337819999999998</v>
      </c>
      <c r="N231">
        <v>6.6399999999999999E-4</v>
      </c>
      <c r="O231" s="2">
        <v>48</v>
      </c>
      <c r="P231" s="2">
        <v>9.1979299999999995</v>
      </c>
      <c r="Q231" s="2">
        <v>1.4876549999999999</v>
      </c>
      <c r="U231">
        <f t="shared" si="12"/>
        <v>1.4817596666666668</v>
      </c>
      <c r="W231">
        <f>_xlfn.STDEV.S(E231,Q231)</f>
        <v>9.6590079203301135E-2</v>
      </c>
      <c r="Y231">
        <f t="shared" si="14"/>
        <v>1.0182137320403847E-2</v>
      </c>
      <c r="AA231" s="2">
        <v>48</v>
      </c>
      <c r="AB231">
        <f t="shared" si="15"/>
        <v>9.1172466666666665</v>
      </c>
      <c r="AD231">
        <f t="shared" si="16"/>
        <v>0.16815939531686422</v>
      </c>
    </row>
    <row r="232" spans="1:30" x14ac:dyDescent="0.3">
      <c r="A232">
        <v>2.3307709999999999</v>
      </c>
      <c r="B232">
        <v>7.0600000000000003E-4</v>
      </c>
      <c r="C232" s="2">
        <v>50</v>
      </c>
      <c r="D232" s="2">
        <v>9.0135020000000008</v>
      </c>
      <c r="E232" s="2">
        <v>1.5660179999999999</v>
      </c>
      <c r="G232">
        <v>2.3238530000000002</v>
      </c>
      <c r="H232">
        <v>6.2100000000000002E-4</v>
      </c>
      <c r="I232" s="2">
        <v>50</v>
      </c>
      <c r="J232" s="2">
        <v>8.6176180000000002</v>
      </c>
      <c r="K232" s="2">
        <v>1.504664</v>
      </c>
      <c r="M232">
        <v>2.3244419999999999</v>
      </c>
      <c r="N232">
        <v>6.7000000000000002E-4</v>
      </c>
      <c r="O232" s="2">
        <v>50</v>
      </c>
      <c r="P232" s="2">
        <v>8.6402900000000002</v>
      </c>
      <c r="Q232" s="2">
        <v>1.5757110000000001</v>
      </c>
      <c r="U232">
        <f t="shared" si="12"/>
        <v>1.5487976666666665</v>
      </c>
      <c r="W232">
        <f t="shared" si="13"/>
        <v>4.3383829452919374E-2</v>
      </c>
      <c r="Y232">
        <f t="shared" si="14"/>
        <v>4.5733486566962942E-3</v>
      </c>
      <c r="AA232" s="2">
        <v>50</v>
      </c>
      <c r="AB232">
        <f t="shared" si="15"/>
        <v>8.7571366666666677</v>
      </c>
      <c r="AD232">
        <f t="shared" si="16"/>
        <v>0.22230810375992477</v>
      </c>
    </row>
    <row r="233" spans="1:30" x14ac:dyDescent="0.3">
      <c r="A233">
        <v>2.324792</v>
      </c>
      <c r="B233">
        <v>5.2899999999999996E-4</v>
      </c>
      <c r="C233" s="2">
        <v>52</v>
      </c>
      <c r="D233" s="2">
        <v>8.6954779999999996</v>
      </c>
      <c r="E233" s="2">
        <v>1.3739110000000001</v>
      </c>
      <c r="G233">
        <v>2.312732</v>
      </c>
      <c r="H233">
        <v>6.4400000000000004E-4</v>
      </c>
      <c r="I233" s="2">
        <v>52</v>
      </c>
      <c r="J233" s="2">
        <v>7.8869230000000003</v>
      </c>
      <c r="K233" s="2">
        <v>1.6739390000000001</v>
      </c>
      <c r="M233">
        <v>2.3152140000000001</v>
      </c>
      <c r="N233">
        <v>5.7600000000000001E-4</v>
      </c>
      <c r="O233" s="2">
        <v>52</v>
      </c>
      <c r="P233" s="2">
        <v>8.0571819999999992</v>
      </c>
      <c r="Q233" s="2">
        <v>1.6305149999999999</v>
      </c>
      <c r="U233">
        <f t="shared" si="12"/>
        <v>1.559455</v>
      </c>
      <c r="W233">
        <f>_xlfn.STDEV.S(Q233,K233)</f>
        <v>3.0705404866244731E-2</v>
      </c>
      <c r="Y233">
        <f t="shared" si="14"/>
        <v>3.2368401745343539E-3</v>
      </c>
      <c r="AA233" s="2">
        <v>52</v>
      </c>
      <c r="AB233">
        <f t="shared" si="15"/>
        <v>8.2131943333333339</v>
      </c>
      <c r="AD233">
        <f t="shared" si="16"/>
        <v>0.42625717955282949</v>
      </c>
    </row>
    <row r="234" spans="1:30" x14ac:dyDescent="0.3">
      <c r="A234">
        <v>2.303382</v>
      </c>
      <c r="B234">
        <v>4.5399999999999998E-4</v>
      </c>
      <c r="C234" s="2">
        <v>54</v>
      </c>
      <c r="D234" s="2">
        <v>7.2843299999999997</v>
      </c>
      <c r="E234" s="2">
        <v>1.501584</v>
      </c>
      <c r="G234">
        <v>2.3035070000000002</v>
      </c>
      <c r="H234">
        <v>5.5800000000000001E-4</v>
      </c>
      <c r="I234" s="2">
        <v>54</v>
      </c>
      <c r="J234" s="2">
        <v>7.2234360000000004</v>
      </c>
      <c r="K234" s="2">
        <v>1.811599</v>
      </c>
      <c r="M234">
        <v>2.30559</v>
      </c>
      <c r="N234">
        <v>5.44E-4</v>
      </c>
      <c r="O234" s="2">
        <v>54</v>
      </c>
      <c r="P234" s="2">
        <v>7.3836409999999999</v>
      </c>
      <c r="Q234" s="2">
        <v>1.7690440000000001</v>
      </c>
      <c r="U234">
        <f t="shared" si="12"/>
        <v>1.6940756666666665</v>
      </c>
      <c r="W234">
        <f>_xlfn.STDEV.S(Q234,K234)</f>
        <v>3.0090929073393457E-2</v>
      </c>
      <c r="Y234">
        <f t="shared" si="14"/>
        <v>3.1720646100614567E-3</v>
      </c>
      <c r="AA234" s="2">
        <v>54</v>
      </c>
      <c r="AB234">
        <f t="shared" si="15"/>
        <v>7.2971356666666667</v>
      </c>
      <c r="AD234">
        <f t="shared" si="16"/>
        <v>8.0866552605717623E-2</v>
      </c>
    </row>
    <row r="235" spans="1:30" x14ac:dyDescent="0.3">
      <c r="A235">
        <v>2.2908940000000002</v>
      </c>
      <c r="B235">
        <v>4.0900000000000002E-4</v>
      </c>
      <c r="C235" s="2">
        <v>56</v>
      </c>
      <c r="D235" s="2">
        <v>6.2754789999999998</v>
      </c>
      <c r="E235" s="2">
        <v>1.736003</v>
      </c>
      <c r="G235">
        <v>2.2921230000000001</v>
      </c>
      <c r="H235">
        <v>4.3300000000000001E-4</v>
      </c>
      <c r="I235" s="2">
        <v>56</v>
      </c>
      <c r="J235" s="2">
        <v>6.3210170000000003</v>
      </c>
      <c r="K235" s="2">
        <v>1.984656</v>
      </c>
      <c r="M235">
        <v>2.2967140000000001</v>
      </c>
      <c r="N235">
        <v>4.6700000000000002E-4</v>
      </c>
      <c r="O235" s="2">
        <v>56</v>
      </c>
      <c r="P235" s="2">
        <v>6.7175880000000001</v>
      </c>
      <c r="Q235" s="2">
        <v>1.8226439999999999</v>
      </c>
      <c r="U235">
        <f t="shared" si="12"/>
        <v>1.8477676666666667</v>
      </c>
      <c r="W235">
        <f>_xlfn.STDEV.S(E235,Q235)</f>
        <v>6.1264438628783641E-2</v>
      </c>
      <c r="Y235">
        <f t="shared" si="14"/>
        <v>6.4582504965417752E-3</v>
      </c>
      <c r="AA235" s="2">
        <v>56</v>
      </c>
      <c r="AB235">
        <f t="shared" si="15"/>
        <v>6.4380280000000001</v>
      </c>
      <c r="AD235">
        <f t="shared" si="16"/>
        <v>0.24317436657879882</v>
      </c>
    </row>
    <row r="236" spans="1:30" x14ac:dyDescent="0.3">
      <c r="A236">
        <v>2.278251</v>
      </c>
      <c r="B236">
        <v>3.3799999999999998E-4</v>
      </c>
      <c r="C236" s="2">
        <v>58</v>
      </c>
      <c r="D236" s="2">
        <v>5.030011</v>
      </c>
      <c r="E236" s="2">
        <v>2.0431620000000001</v>
      </c>
      <c r="G236">
        <v>2.279531</v>
      </c>
      <c r="H236">
        <v>2.5599999999999999E-4</v>
      </c>
      <c r="I236" s="2">
        <v>58</v>
      </c>
      <c r="J236" s="2">
        <v>5.2847850000000003</v>
      </c>
      <c r="K236" s="2">
        <v>1.654258</v>
      </c>
      <c r="M236">
        <v>2.2844350000000002</v>
      </c>
      <c r="N236">
        <v>3.5E-4</v>
      </c>
      <c r="O236" s="2">
        <v>58</v>
      </c>
      <c r="P236" s="2">
        <v>5.7079829999999996</v>
      </c>
      <c r="Q236" s="2">
        <v>1.770786</v>
      </c>
      <c r="U236">
        <f t="shared" si="12"/>
        <v>1.8227353333333334</v>
      </c>
      <c r="W236">
        <f>_xlfn.STDEV.S(Q236,K236)</f>
        <v>8.2397738998105985E-2</v>
      </c>
      <c r="Y236">
        <f t="shared" si="14"/>
        <v>8.6860379480963971E-3</v>
      </c>
      <c r="AA236" s="2">
        <v>58</v>
      </c>
      <c r="AB236">
        <f t="shared" si="15"/>
        <v>5.340926333333333</v>
      </c>
      <c r="AD236">
        <f t="shared" si="16"/>
        <v>0.34245495350094318</v>
      </c>
    </row>
    <row r="237" spans="1:30" x14ac:dyDescent="0.3">
      <c r="A237">
        <v>2.2729210000000002</v>
      </c>
      <c r="B237">
        <v>2.7799999999999998E-4</v>
      </c>
      <c r="C237" s="2">
        <v>60</v>
      </c>
      <c r="D237" s="2">
        <v>4.4369649999999998</v>
      </c>
      <c r="E237" s="2">
        <v>2.0781019999999999</v>
      </c>
      <c r="G237">
        <v>2.2747660000000001</v>
      </c>
      <c r="H237">
        <v>2.7700000000000001E-4</v>
      </c>
      <c r="I237" s="2">
        <v>60</v>
      </c>
      <c r="J237" s="2">
        <v>4.6803419999999996</v>
      </c>
      <c r="K237" s="2">
        <v>1.9819249999999999</v>
      </c>
      <c r="M237">
        <v>2.27644</v>
      </c>
      <c r="N237">
        <v>2.14E-4</v>
      </c>
      <c r="O237" s="2">
        <v>60</v>
      </c>
      <c r="P237" s="2">
        <v>4.9861040000000001</v>
      </c>
      <c r="Q237" s="2">
        <v>1.615488</v>
      </c>
      <c r="U237">
        <f t="shared" si="12"/>
        <v>1.8918383333333333</v>
      </c>
      <c r="W237">
        <f>_xlfn.STDEV.S(E237,K237)</f>
        <v>6.8007408894178556E-2</v>
      </c>
      <c r="Y237">
        <f t="shared" si="14"/>
        <v>7.1690672776849101E-3</v>
      </c>
      <c r="AA237" s="2">
        <v>60</v>
      </c>
      <c r="AB237">
        <f t="shared" si="15"/>
        <v>4.7011370000000001</v>
      </c>
      <c r="AD237">
        <f t="shared" si="16"/>
        <v>0.27515947076013952</v>
      </c>
    </row>
    <row r="238" spans="1:30" x14ac:dyDescent="0.3">
      <c r="A238">
        <v>2.2662800000000001</v>
      </c>
      <c r="B238">
        <v>1.76E-4</v>
      </c>
      <c r="C238" s="2">
        <v>62</v>
      </c>
      <c r="D238" s="2">
        <v>3.6248469999999999</v>
      </c>
      <c r="E238" s="2">
        <v>2.0310899999999998</v>
      </c>
      <c r="G238">
        <v>2.2658860000000001</v>
      </c>
      <c r="H238">
        <v>1.3200000000000001E-4</v>
      </c>
      <c r="I238" s="2">
        <v>62</v>
      </c>
      <c r="J238" s="2">
        <v>3.6601659999999998</v>
      </c>
      <c r="K238" s="2">
        <v>1.82857</v>
      </c>
      <c r="M238">
        <v>2.2687249999999999</v>
      </c>
      <c r="N238">
        <v>1.9900000000000001E-4</v>
      </c>
      <c r="O238" s="2">
        <v>62</v>
      </c>
      <c r="P238" s="2">
        <v>3.9148200000000002</v>
      </c>
      <c r="Q238" s="2">
        <v>2.1207799999999999</v>
      </c>
      <c r="U238">
        <f t="shared" si="12"/>
        <v>1.9934799999999999</v>
      </c>
      <c r="W238">
        <f>_xlfn.STDEV.S(E238,Q238)</f>
        <v>6.3420407204621485E-2</v>
      </c>
      <c r="Y238">
        <f t="shared" si="14"/>
        <v>6.6855240248246484E-3</v>
      </c>
      <c r="AA238" s="2">
        <v>62</v>
      </c>
      <c r="AB238">
        <f t="shared" si="15"/>
        <v>3.7332776666666665</v>
      </c>
      <c r="AD238">
        <f t="shared" si="16"/>
        <v>0.15820895055063536</v>
      </c>
    </row>
    <row r="239" spans="1:30" x14ac:dyDescent="0.3">
      <c r="A239">
        <v>2.2598919999999998</v>
      </c>
      <c r="B239">
        <v>8.8786099999999993E-5</v>
      </c>
      <c r="C239" s="2">
        <v>64</v>
      </c>
      <c r="D239" s="2">
        <v>2.666169</v>
      </c>
      <c r="E239" s="2">
        <v>1.9633080000000001</v>
      </c>
      <c r="G239">
        <v>2.2645179999999998</v>
      </c>
      <c r="H239">
        <v>1.4200000000000001E-4</v>
      </c>
      <c r="I239" s="2">
        <v>64</v>
      </c>
      <c r="J239" s="2">
        <v>3.403953</v>
      </c>
      <c r="K239" s="2">
        <v>1.9657910000000001</v>
      </c>
      <c r="M239">
        <v>2.2603010000000001</v>
      </c>
      <c r="N239">
        <v>1.13E-4</v>
      </c>
      <c r="O239" s="2">
        <v>64</v>
      </c>
      <c r="P239" s="2">
        <v>2.6437390000000001</v>
      </c>
      <c r="Q239" s="2">
        <v>2.096012</v>
      </c>
      <c r="U239">
        <f t="shared" si="12"/>
        <v>2.0083703333333331</v>
      </c>
      <c r="W239">
        <f t="shared" si="13"/>
        <v>1.7557461376862067E-3</v>
      </c>
      <c r="Y239">
        <f t="shared" si="14"/>
        <v>1.8508368997256861E-4</v>
      </c>
      <c r="AA239" s="2">
        <v>64</v>
      </c>
      <c r="AB239">
        <f t="shared" si="15"/>
        <v>2.9046203333333334</v>
      </c>
      <c r="AD239">
        <f t="shared" si="16"/>
        <v>0.43258017779983299</v>
      </c>
    </row>
    <row r="240" spans="1:30" x14ac:dyDescent="0.3">
      <c r="A240">
        <v>2.2562359999999999</v>
      </c>
      <c r="B240">
        <v>6.5963130000000001E-5</v>
      </c>
      <c r="C240" s="2">
        <v>66</v>
      </c>
      <c r="D240" s="2">
        <v>1.818379</v>
      </c>
      <c r="E240" s="2">
        <v>2.0991070000000001</v>
      </c>
      <c r="G240">
        <v>2.2571829999999999</v>
      </c>
      <c r="H240">
        <v>6.2814569999999998E-5</v>
      </c>
      <c r="I240" s="2">
        <v>66</v>
      </c>
      <c r="J240" s="2">
        <v>2.1276920000000001</v>
      </c>
      <c r="K240" s="2">
        <v>1.9897819999999999</v>
      </c>
      <c r="M240">
        <v>2.2572079999999999</v>
      </c>
      <c r="N240">
        <v>6.2614920000000004E-5</v>
      </c>
      <c r="O240" s="2">
        <v>66</v>
      </c>
      <c r="P240" s="2">
        <v>2.0447259999999998</v>
      </c>
      <c r="Q240" s="2">
        <v>2.0976590000000002</v>
      </c>
      <c r="U240">
        <f t="shared" si="12"/>
        <v>2.0621826666666667</v>
      </c>
      <c r="W240">
        <f>_xlfn.STDEV.S(E240,K240,Q240)</f>
        <v>6.2704996422401182E-2</v>
      </c>
      <c r="Y240">
        <f t="shared" si="14"/>
        <v>6.6101083000923745E-3</v>
      </c>
      <c r="AA240" s="2">
        <v>66</v>
      </c>
      <c r="AB240">
        <f t="shared" si="15"/>
        <v>1.9969323333333333</v>
      </c>
      <c r="AD240">
        <f t="shared" si="16"/>
        <v>0.16009937202354463</v>
      </c>
    </row>
    <row r="241" spans="1:30" x14ac:dyDescent="0.3">
      <c r="A241">
        <v>2.253447</v>
      </c>
      <c r="B241">
        <v>3.8197020000000002E-5</v>
      </c>
      <c r="C241" s="2">
        <v>68</v>
      </c>
      <c r="D241" s="2">
        <v>1.1091059999999999</v>
      </c>
      <c r="E241" s="2">
        <v>1.99709</v>
      </c>
      <c r="G241">
        <v>2.2546330000000001</v>
      </c>
      <c r="H241">
        <v>4.3639859999999999E-5</v>
      </c>
      <c r="I241" s="2">
        <v>68</v>
      </c>
      <c r="J241" s="2">
        <v>1.497471</v>
      </c>
      <c r="K241" s="2">
        <v>2.0379689999999999</v>
      </c>
      <c r="M241">
        <v>2.2533110000000001</v>
      </c>
      <c r="N241">
        <v>4.6467130000000003E-5</v>
      </c>
      <c r="O241" s="2">
        <v>68</v>
      </c>
      <c r="P241" s="2">
        <v>1.030097</v>
      </c>
      <c r="Q241" s="2">
        <v>2.0935459999999999</v>
      </c>
      <c r="U241">
        <f t="shared" si="12"/>
        <v>2.0428683333333333</v>
      </c>
      <c r="W241">
        <f t="shared" si="13"/>
        <v>2.8905818108124797E-2</v>
      </c>
      <c r="Y241">
        <f t="shared" si="14"/>
        <v>3.0471349828387322E-3</v>
      </c>
      <c r="AA241" s="2">
        <v>68</v>
      </c>
      <c r="AB241">
        <f t="shared" si="15"/>
        <v>1.2122246666666665</v>
      </c>
      <c r="AD241">
        <f t="shared" si="16"/>
        <v>0.25016935969525378</v>
      </c>
    </row>
    <row r="242" spans="1:30" x14ac:dyDescent="0.3">
      <c r="A242">
        <v>2.2513329999999998</v>
      </c>
      <c r="B242">
        <v>2.1886809999999999E-5</v>
      </c>
      <c r="C242" s="2">
        <v>70</v>
      </c>
      <c r="D242" s="2">
        <v>0.44947599999999999</v>
      </c>
      <c r="E242" s="2">
        <v>1.8943890000000001</v>
      </c>
      <c r="G242">
        <v>2.252183</v>
      </c>
      <c r="H242">
        <v>3.5122449999999998E-5</v>
      </c>
      <c r="I242" s="2">
        <v>70</v>
      </c>
      <c r="J242" s="2">
        <v>0.73615699999999995</v>
      </c>
      <c r="K242" s="2">
        <v>2.0071240000000001</v>
      </c>
      <c r="M242">
        <v>2.2509830000000002</v>
      </c>
      <c r="N242">
        <v>2.524587E-5</v>
      </c>
      <c r="O242" s="2">
        <v>70</v>
      </c>
      <c r="P242" s="2">
        <v>0.29739500000000002</v>
      </c>
      <c r="Q242" s="2">
        <v>1.920671</v>
      </c>
      <c r="U242">
        <f t="shared" si="12"/>
        <v>1.940728</v>
      </c>
      <c r="W242">
        <f>_xlfn.STDEV.S(E242,Q242)</f>
        <v>1.8584180423144785E-2</v>
      </c>
      <c r="Y242">
        <f t="shared" si="14"/>
        <v>1.9590694884651662E-3</v>
      </c>
      <c r="AA242" s="2">
        <v>70</v>
      </c>
      <c r="AB242">
        <f t="shared" si="15"/>
        <v>0.49434266666666665</v>
      </c>
      <c r="AD242">
        <f t="shared" si="16"/>
        <v>0.22279539154644418</v>
      </c>
    </row>
    <row r="243" spans="1:30" x14ac:dyDescent="0.3">
      <c r="A243">
        <v>2.2489340000000002</v>
      </c>
      <c r="B243">
        <v>9.5980110000000004E-6</v>
      </c>
      <c r="C243" s="2">
        <v>72</v>
      </c>
      <c r="D243" s="2">
        <v>-0.55803700000000001</v>
      </c>
      <c r="E243" s="2">
        <v>1.5408109999999999</v>
      </c>
      <c r="G243">
        <v>2.2493289999999999</v>
      </c>
      <c r="H243">
        <v>1.8632549999999998E-5</v>
      </c>
      <c r="I243" s="2">
        <v>72</v>
      </c>
      <c r="J243" s="2">
        <v>-0.39480300000000002</v>
      </c>
      <c r="K243" s="2">
        <v>1.789177</v>
      </c>
      <c r="M243">
        <v>2.2495810000000001</v>
      </c>
      <c r="N243">
        <v>1.5948690000000001E-5</v>
      </c>
      <c r="O243" s="2">
        <v>72</v>
      </c>
      <c r="P243" s="2">
        <v>-0.28511300000000001</v>
      </c>
      <c r="Q243" s="2">
        <v>1.7665470000000001</v>
      </c>
      <c r="U243">
        <f t="shared" si="12"/>
        <v>1.6988450000000002</v>
      </c>
      <c r="W243">
        <f>_xlfn.STDEV.S(Q243,K243)</f>
        <v>1.600182645825152E-2</v>
      </c>
      <c r="Y243">
        <f t="shared" si="14"/>
        <v>1.6868481289082531E-3</v>
      </c>
      <c r="AA243" s="2">
        <v>72</v>
      </c>
      <c r="AB243">
        <v>0</v>
      </c>
      <c r="AD243">
        <v>0</v>
      </c>
    </row>
    <row r="244" spans="1:30" x14ac:dyDescent="0.3">
      <c r="A244">
        <v>2.2492990000000002</v>
      </c>
      <c r="B244">
        <v>1.004011E-5</v>
      </c>
      <c r="C244">
        <v>74</v>
      </c>
      <c r="D244">
        <v>-0.36589500000000003</v>
      </c>
      <c r="E244">
        <v>1.558727</v>
      </c>
      <c r="G244">
        <v>2.248891</v>
      </c>
      <c r="H244">
        <v>9.1764810000000007E-6</v>
      </c>
      <c r="I244">
        <v>74</v>
      </c>
      <c r="J244">
        <v>-0.59482500000000005</v>
      </c>
      <c r="K244">
        <v>1.499949</v>
      </c>
      <c r="M244">
        <v>2.2483620000000002</v>
      </c>
      <c r="N244">
        <v>8.0704820000000008E-6</v>
      </c>
      <c r="O244">
        <v>74</v>
      </c>
      <c r="P244">
        <v>-0.84279700000000002</v>
      </c>
      <c r="Q244">
        <v>1.4054420000000001</v>
      </c>
    </row>
    <row r="245" spans="1:30" x14ac:dyDescent="0.3">
      <c r="A245">
        <v>2.2482920000000002</v>
      </c>
      <c r="B245">
        <v>6.159114E-6</v>
      </c>
      <c r="C245">
        <v>76</v>
      </c>
      <c r="D245">
        <v>-0.91724700000000003</v>
      </c>
      <c r="E245">
        <v>1.279892</v>
      </c>
      <c r="G245">
        <v>2.2489080000000001</v>
      </c>
      <c r="H245">
        <v>6.4585969999999996E-6</v>
      </c>
      <c r="I245">
        <v>76</v>
      </c>
      <c r="J245">
        <v>-0.63116099999999997</v>
      </c>
      <c r="K245">
        <v>1.3843939999999999</v>
      </c>
      <c r="M245">
        <v>2.2486890000000002</v>
      </c>
      <c r="N245">
        <v>6.5849630000000001E-6</v>
      </c>
      <c r="O245">
        <v>76</v>
      </c>
      <c r="P245">
        <v>-0.695191</v>
      </c>
      <c r="Q245">
        <v>1.3650599999999999</v>
      </c>
    </row>
    <row r="246" spans="1:30" x14ac:dyDescent="0.3">
      <c r="A246">
        <v>2.2482839999999999</v>
      </c>
      <c r="B246">
        <v>7.8770040000000002E-6</v>
      </c>
      <c r="C246">
        <v>78</v>
      </c>
      <c r="D246">
        <v>-0.92536399999999996</v>
      </c>
      <c r="E246">
        <v>1.3226009999999999</v>
      </c>
      <c r="G246">
        <v>2.248456</v>
      </c>
      <c r="H246">
        <v>6.3531439999999997E-6</v>
      </c>
      <c r="I246">
        <v>78</v>
      </c>
      <c r="J246">
        <v>-0.85323099999999996</v>
      </c>
      <c r="K246">
        <v>1.303105</v>
      </c>
      <c r="M246">
        <v>2.2484259999999998</v>
      </c>
      <c r="N246">
        <v>6.164231E-6</v>
      </c>
      <c r="O246">
        <v>78</v>
      </c>
      <c r="P246">
        <v>-0.84791499999999997</v>
      </c>
      <c r="Q246">
        <v>1.3054520000000001</v>
      </c>
    </row>
    <row r="247" spans="1:30" x14ac:dyDescent="0.3">
      <c r="A247">
        <v>2.248173</v>
      </c>
      <c r="B247">
        <v>4.5853019999999996E-6</v>
      </c>
      <c r="C247">
        <v>80</v>
      </c>
      <c r="D247">
        <v>-1.0330600000000001</v>
      </c>
      <c r="E247">
        <v>1.1396900000000001</v>
      </c>
      <c r="G247">
        <v>2.2481599999999999</v>
      </c>
      <c r="H247">
        <v>5.3542070000000003E-6</v>
      </c>
      <c r="I247">
        <v>80</v>
      </c>
      <c r="J247">
        <v>-1.0495620000000001</v>
      </c>
      <c r="K247">
        <v>1.1589259999999999</v>
      </c>
      <c r="M247">
        <v>2.24804</v>
      </c>
      <c r="N247">
        <v>4.2269159999999997E-6</v>
      </c>
      <c r="O247">
        <v>80</v>
      </c>
      <c r="P247">
        <v>-1.1351450000000001</v>
      </c>
      <c r="Q247">
        <v>1.0051410000000001</v>
      </c>
    </row>
    <row r="248" spans="1:30" x14ac:dyDescent="0.3">
      <c r="A248">
        <v>2.2481390000000001</v>
      </c>
      <c r="B248">
        <v>2.9086789999999998E-6</v>
      </c>
      <c r="C248">
        <v>82</v>
      </c>
      <c r="D248">
        <v>-1.157899</v>
      </c>
      <c r="E248">
        <v>0.87455700000000003</v>
      </c>
      <c r="G248">
        <v>2.248246</v>
      </c>
      <c r="H248">
        <v>3.4438489999999998E-6</v>
      </c>
      <c r="I248">
        <v>82</v>
      </c>
      <c r="J248">
        <v>-1.081782</v>
      </c>
      <c r="K248">
        <v>0.988479</v>
      </c>
      <c r="M248">
        <v>2.247919</v>
      </c>
      <c r="N248">
        <v>3.8170220000000002E-6</v>
      </c>
      <c r="O248">
        <v>82</v>
      </c>
      <c r="P248">
        <v>-1.2339599999999999</v>
      </c>
      <c r="Q248">
        <v>0.97220300000000004</v>
      </c>
    </row>
    <row r="249" spans="1:30" x14ac:dyDescent="0.3">
      <c r="A249">
        <v>2.248202</v>
      </c>
      <c r="B249">
        <v>3.3053599999999999E-6</v>
      </c>
      <c r="C249">
        <v>84</v>
      </c>
      <c r="D249">
        <v>-1.104244</v>
      </c>
      <c r="E249">
        <v>0.95132899999999998</v>
      </c>
      <c r="G249">
        <v>2.2482359999999999</v>
      </c>
      <c r="H249">
        <v>2.8893780000000001E-6</v>
      </c>
      <c r="I249">
        <v>84</v>
      </c>
      <c r="J249">
        <v>-1.099764</v>
      </c>
      <c r="K249">
        <v>0.96305700000000005</v>
      </c>
      <c r="M249">
        <v>2.2487119999999998</v>
      </c>
      <c r="N249">
        <v>2.7764919999999998E-6</v>
      </c>
      <c r="O249">
        <v>84</v>
      </c>
      <c r="P249">
        <v>-0.86936400000000003</v>
      </c>
      <c r="Q249">
        <v>1.0174080000000001</v>
      </c>
    </row>
    <row r="250" spans="1:30" x14ac:dyDescent="0.3">
      <c r="A250">
        <v>2.2481749999999998</v>
      </c>
      <c r="B250">
        <v>2.7553320000000002E-6</v>
      </c>
      <c r="C250">
        <v>86</v>
      </c>
      <c r="D250">
        <v>-1.158979</v>
      </c>
      <c r="E250">
        <v>0.86618700000000004</v>
      </c>
      <c r="G250">
        <v>2.2483650000000002</v>
      </c>
      <c r="H250">
        <v>2.2079990000000001E-6</v>
      </c>
      <c r="I250">
        <v>86</v>
      </c>
      <c r="J250">
        <v>-1.081696</v>
      </c>
      <c r="K250">
        <v>0.84410099999999999</v>
      </c>
      <c r="M250">
        <v>2.2484259999999998</v>
      </c>
      <c r="N250">
        <v>2.923629E-6</v>
      </c>
      <c r="O250">
        <v>86</v>
      </c>
      <c r="P250">
        <v>-1.042843</v>
      </c>
      <c r="Q250">
        <v>0.91316299999999995</v>
      </c>
    </row>
    <row r="251" spans="1:30" x14ac:dyDescent="0.3">
      <c r="A251">
        <v>2.2483960000000001</v>
      </c>
      <c r="B251">
        <v>2.1905929999999998E-6</v>
      </c>
      <c r="C251">
        <v>88</v>
      </c>
      <c r="D251">
        <v>-1.098436</v>
      </c>
      <c r="E251">
        <v>0.81271099999999996</v>
      </c>
      <c r="G251">
        <v>2.2482510000000002</v>
      </c>
      <c r="H251">
        <v>2.515104E-6</v>
      </c>
      <c r="I251">
        <v>88</v>
      </c>
      <c r="J251">
        <v>-1.1229640000000001</v>
      </c>
      <c r="K251">
        <v>0.91592399999999996</v>
      </c>
      <c r="M251">
        <v>2.2483919999999999</v>
      </c>
      <c r="N251">
        <v>2.0952580000000002E-6</v>
      </c>
      <c r="O251">
        <v>88</v>
      </c>
      <c r="P251">
        <v>-1.0957619999999999</v>
      </c>
      <c r="Q251">
        <v>0.83120000000000005</v>
      </c>
    </row>
    <row r="252" spans="1:30" x14ac:dyDescent="0.3">
      <c r="A252">
        <v>2.248313</v>
      </c>
      <c r="B252">
        <v>2.3729670000000001E-6</v>
      </c>
      <c r="C252">
        <v>90</v>
      </c>
      <c r="D252">
        <v>-1.119569</v>
      </c>
      <c r="E252">
        <v>0.89187399999999994</v>
      </c>
      <c r="G252">
        <v>2.2483970000000002</v>
      </c>
      <c r="H252">
        <v>2.18981E-6</v>
      </c>
      <c r="I252">
        <v>90</v>
      </c>
      <c r="J252">
        <v>-1.117842</v>
      </c>
      <c r="K252">
        <v>0.81328699999999998</v>
      </c>
      <c r="M252">
        <v>2.2481650000000002</v>
      </c>
      <c r="N252">
        <v>2.0705030000000002E-6</v>
      </c>
      <c r="O252">
        <v>90</v>
      </c>
      <c r="P252">
        <v>-1.198922</v>
      </c>
      <c r="Q252">
        <v>0.76557799999999998</v>
      </c>
    </row>
    <row r="253" spans="1:30" x14ac:dyDescent="0.3">
      <c r="A253">
        <v>2.2482090000000001</v>
      </c>
      <c r="B253">
        <v>2.0066809999999999E-6</v>
      </c>
      <c r="C253">
        <v>92</v>
      </c>
      <c r="D253">
        <v>-1.1755150000000001</v>
      </c>
      <c r="E253">
        <v>0.79586699999999999</v>
      </c>
      <c r="G253">
        <v>2.248389</v>
      </c>
      <c r="H253">
        <v>1.6853979999999999E-6</v>
      </c>
      <c r="I253">
        <v>92</v>
      </c>
      <c r="J253">
        <v>-1.1273850000000001</v>
      </c>
      <c r="K253">
        <v>0.74579399999999996</v>
      </c>
      <c r="M253">
        <v>2.2482690000000001</v>
      </c>
      <c r="N253">
        <v>1.629774E-6</v>
      </c>
      <c r="O253">
        <v>92</v>
      </c>
      <c r="P253">
        <v>-1.1874450000000001</v>
      </c>
      <c r="Q253">
        <v>0.69378899999999999</v>
      </c>
    </row>
    <row r="254" spans="1:30" x14ac:dyDescent="0.3">
      <c r="A254">
        <v>2.2481460000000002</v>
      </c>
      <c r="B254">
        <v>1.727393E-6</v>
      </c>
      <c r="C254">
        <v>94</v>
      </c>
      <c r="D254">
        <v>-1.2404329999999999</v>
      </c>
      <c r="E254">
        <v>0.68527499999999997</v>
      </c>
      <c r="G254">
        <v>2.2482959999999999</v>
      </c>
      <c r="H254">
        <v>1.74519E-6</v>
      </c>
      <c r="I254">
        <v>94</v>
      </c>
      <c r="J254">
        <v>-1.158908</v>
      </c>
      <c r="K254">
        <v>0.76069699999999996</v>
      </c>
      <c r="M254">
        <v>2.2483059999999999</v>
      </c>
      <c r="N254">
        <v>2.0778389999999998E-6</v>
      </c>
      <c r="O254">
        <v>94</v>
      </c>
      <c r="P254">
        <v>-1.164096</v>
      </c>
      <c r="Q254">
        <v>0.80434000000000005</v>
      </c>
    </row>
    <row r="255" spans="1:30" x14ac:dyDescent="0.3">
      <c r="A255">
        <v>2.2479049999999998</v>
      </c>
      <c r="B255">
        <v>2.3140499999999999E-6</v>
      </c>
      <c r="C255">
        <v>96</v>
      </c>
      <c r="D255">
        <v>-1.3425229999999999</v>
      </c>
      <c r="E255">
        <v>0.64649500000000004</v>
      </c>
      <c r="G255">
        <v>2.2483949999999999</v>
      </c>
      <c r="H255">
        <v>1.916101E-6</v>
      </c>
      <c r="I255">
        <v>96</v>
      </c>
      <c r="J255">
        <v>-1.127545</v>
      </c>
      <c r="K255">
        <v>0.80073799999999995</v>
      </c>
      <c r="M255">
        <v>2.2480530000000001</v>
      </c>
      <c r="N255">
        <v>1.961241E-6</v>
      </c>
      <c r="O255">
        <v>96</v>
      </c>
      <c r="P255">
        <v>-1.297064</v>
      </c>
      <c r="Q255">
        <v>0.61763999999999997</v>
      </c>
    </row>
    <row r="256" spans="1:30" x14ac:dyDescent="0.3">
      <c r="A256">
        <v>2.2479309999999999</v>
      </c>
      <c r="B256">
        <v>1.874168E-6</v>
      </c>
      <c r="C256">
        <v>98</v>
      </c>
      <c r="D256">
        <v>-1.3446290000000001</v>
      </c>
      <c r="E256">
        <v>0.612286</v>
      </c>
      <c r="G256">
        <v>2.2480959999999999</v>
      </c>
      <c r="H256">
        <v>1.5520130000000001E-6</v>
      </c>
      <c r="I256">
        <v>98</v>
      </c>
      <c r="J256">
        <v>-1.272384</v>
      </c>
      <c r="K256">
        <v>0.65898500000000004</v>
      </c>
      <c r="M256">
        <v>2.248043</v>
      </c>
      <c r="N256">
        <v>1.9334310000000002E-6</v>
      </c>
      <c r="O256">
        <v>98</v>
      </c>
      <c r="P256">
        <v>-1.290983</v>
      </c>
      <c r="Q256">
        <v>0.68141200000000002</v>
      </c>
    </row>
    <row r="257" spans="1:17" x14ac:dyDescent="0.3">
      <c r="A257">
        <v>2.2483200000000001</v>
      </c>
      <c r="B257">
        <v>2.1412150000000001E-6</v>
      </c>
      <c r="C257">
        <v>100</v>
      </c>
      <c r="D257">
        <v>-1.1675759999999999</v>
      </c>
      <c r="E257">
        <v>0.82941100000000001</v>
      </c>
      <c r="G257">
        <v>2.2483240000000002</v>
      </c>
      <c r="H257">
        <v>1.7466379999999999E-6</v>
      </c>
      <c r="I257">
        <v>100</v>
      </c>
      <c r="J257">
        <v>-1.150029</v>
      </c>
      <c r="K257">
        <v>0.75992700000000002</v>
      </c>
      <c r="M257">
        <v>2.2483050000000002</v>
      </c>
      <c r="N257">
        <v>2.3640250000000002E-6</v>
      </c>
      <c r="O257">
        <v>100</v>
      </c>
      <c r="P257">
        <v>-1.17479</v>
      </c>
      <c r="Q257">
        <v>0.799655</v>
      </c>
    </row>
    <row r="258" spans="1:17" x14ac:dyDescent="0.3">
      <c r="A258">
        <v>2.2479239999999998</v>
      </c>
      <c r="B258">
        <v>1.949034E-6</v>
      </c>
      <c r="C258">
        <v>2</v>
      </c>
      <c r="D258">
        <v>-1.3420430000000001</v>
      </c>
      <c r="E258">
        <v>0.67495700000000003</v>
      </c>
      <c r="G258">
        <v>2.2481409999999999</v>
      </c>
      <c r="H258">
        <v>1.770645E-6</v>
      </c>
      <c r="I258">
        <v>2</v>
      </c>
      <c r="J258">
        <v>-1.260996</v>
      </c>
      <c r="K258">
        <v>0.62282599999999999</v>
      </c>
      <c r="M258">
        <v>2.2481179999999998</v>
      </c>
      <c r="N258">
        <v>2.0914259999999999E-6</v>
      </c>
      <c r="O258">
        <v>2</v>
      </c>
      <c r="P258">
        <v>-1.259495</v>
      </c>
      <c r="Q258">
        <v>0.70365299999999997</v>
      </c>
    </row>
    <row r="259" spans="1:17" x14ac:dyDescent="0.3">
      <c r="A259">
        <v>2.2479369999999999</v>
      </c>
      <c r="B259">
        <v>1.8916809999999999E-6</v>
      </c>
      <c r="C259">
        <v>4</v>
      </c>
      <c r="D259">
        <v>-1.3377589999999999</v>
      </c>
      <c r="E259">
        <v>0.62304999999999999</v>
      </c>
      <c r="G259">
        <v>2.2483409999999999</v>
      </c>
      <c r="H259">
        <v>2.1499200000000001E-6</v>
      </c>
      <c r="I259">
        <v>4</v>
      </c>
      <c r="J259">
        <v>-1.1564030000000001</v>
      </c>
      <c r="K259">
        <v>0.83538299999999999</v>
      </c>
      <c r="M259">
        <v>2.248367</v>
      </c>
      <c r="N259">
        <v>2.5885229999999999E-6</v>
      </c>
      <c r="O259">
        <v>4</v>
      </c>
      <c r="P259">
        <v>-1.126854</v>
      </c>
      <c r="Q259">
        <v>0.88210200000000005</v>
      </c>
    </row>
    <row r="260" spans="1:17" x14ac:dyDescent="0.3">
      <c r="A260">
        <v>2.2481969999999998</v>
      </c>
      <c r="B260">
        <v>2.7805060000000001E-6</v>
      </c>
      <c r="C260">
        <v>6</v>
      </c>
      <c r="D260">
        <v>-1.1762969999999999</v>
      </c>
      <c r="E260">
        <v>0.76995899999999995</v>
      </c>
      <c r="G260">
        <v>2.2484980000000001</v>
      </c>
      <c r="H260">
        <v>2.267019E-6</v>
      </c>
      <c r="I260">
        <v>6</v>
      </c>
      <c r="J260">
        <v>-1.077639</v>
      </c>
      <c r="K260">
        <v>0.85854699999999995</v>
      </c>
      <c r="M260">
        <v>2.2481369999999998</v>
      </c>
      <c r="N260">
        <v>1.9244199999999999E-6</v>
      </c>
      <c r="O260">
        <v>6</v>
      </c>
      <c r="P260">
        <v>-1.2296130000000001</v>
      </c>
      <c r="Q260">
        <v>0.72986300000000004</v>
      </c>
    </row>
    <row r="261" spans="1:17" x14ac:dyDescent="0.3">
      <c r="A261">
        <v>2.2480280000000001</v>
      </c>
      <c r="B261">
        <v>2.713325E-6</v>
      </c>
      <c r="C261">
        <v>8</v>
      </c>
      <c r="D261">
        <v>-1.2487710000000001</v>
      </c>
      <c r="E261">
        <v>0.80040800000000001</v>
      </c>
      <c r="G261">
        <v>2.2483870000000001</v>
      </c>
      <c r="H261">
        <v>1.5296200000000001E-6</v>
      </c>
      <c r="I261">
        <v>8</v>
      </c>
      <c r="J261">
        <v>-1.1404799999999999</v>
      </c>
      <c r="K261">
        <v>0.682284</v>
      </c>
      <c r="M261">
        <v>2.2479339999999999</v>
      </c>
      <c r="N261">
        <v>1.424543E-6</v>
      </c>
      <c r="O261">
        <v>8</v>
      </c>
      <c r="P261">
        <v>-1.3643730000000001</v>
      </c>
      <c r="Q261">
        <v>0.60225200000000001</v>
      </c>
    </row>
    <row r="262" spans="1:17" x14ac:dyDescent="0.3">
      <c r="A262">
        <v>2.2485080000000002</v>
      </c>
      <c r="B262">
        <v>1.744808E-6</v>
      </c>
      <c r="C262">
        <v>10</v>
      </c>
      <c r="D262">
        <v>-1.0526009999999999</v>
      </c>
      <c r="E262">
        <v>0.79526200000000002</v>
      </c>
      <c r="G262">
        <v>2.2480910000000001</v>
      </c>
      <c r="H262">
        <v>1.9845210000000002E-6</v>
      </c>
      <c r="I262">
        <v>10</v>
      </c>
      <c r="J262">
        <v>-1.25004</v>
      </c>
      <c r="K262">
        <v>0.78705800000000004</v>
      </c>
      <c r="M262">
        <v>2.24823</v>
      </c>
      <c r="N262">
        <v>1.864028E-6</v>
      </c>
      <c r="O262">
        <v>10</v>
      </c>
      <c r="P262">
        <v>-1.1874849999999999</v>
      </c>
      <c r="Q262">
        <v>0.74442600000000003</v>
      </c>
    </row>
    <row r="263" spans="1:17" x14ac:dyDescent="0.3">
      <c r="A263">
        <v>2.248183</v>
      </c>
      <c r="B263">
        <v>2.4904619999999999E-6</v>
      </c>
      <c r="C263">
        <v>12</v>
      </c>
      <c r="D263">
        <v>-1.173996</v>
      </c>
      <c r="E263">
        <v>0.83082400000000001</v>
      </c>
      <c r="G263">
        <v>2.2479209999999998</v>
      </c>
      <c r="H263">
        <v>1.9340410000000001E-6</v>
      </c>
      <c r="I263">
        <v>12</v>
      </c>
      <c r="J263">
        <v>-1.337737</v>
      </c>
      <c r="K263">
        <v>0.65680000000000005</v>
      </c>
      <c r="M263">
        <v>2.2481979999999999</v>
      </c>
      <c r="N263">
        <v>2.894893E-6</v>
      </c>
      <c r="O263">
        <v>12</v>
      </c>
      <c r="P263">
        <v>-1.181365</v>
      </c>
      <c r="Q263">
        <v>0.76805400000000001</v>
      </c>
    </row>
    <row r="264" spans="1:17" x14ac:dyDescent="0.3">
      <c r="A264">
        <v>2.2483249999999999</v>
      </c>
      <c r="B264">
        <v>2.522461E-6</v>
      </c>
      <c r="C264">
        <v>14</v>
      </c>
      <c r="D264">
        <v>-1.1077079999999999</v>
      </c>
      <c r="E264">
        <v>0.84854799999999997</v>
      </c>
      <c r="G264">
        <v>2.2481689999999999</v>
      </c>
      <c r="H264">
        <v>2.4256129999999998E-6</v>
      </c>
      <c r="I264">
        <v>14</v>
      </c>
      <c r="J264">
        <v>-1.1934260000000001</v>
      </c>
      <c r="K264">
        <v>0.79780799999999996</v>
      </c>
      <c r="M264">
        <v>2.248116</v>
      </c>
      <c r="N264">
        <v>2.5037319999999999E-6</v>
      </c>
      <c r="O264">
        <v>14</v>
      </c>
      <c r="P264">
        <v>-1.1985779999999999</v>
      </c>
      <c r="Q264">
        <v>0.83887299999999998</v>
      </c>
    </row>
    <row r="265" spans="1:17" x14ac:dyDescent="0.3">
      <c r="A265">
        <v>2.2481599999999999</v>
      </c>
      <c r="B265">
        <v>2.9065769999999998E-6</v>
      </c>
      <c r="C265">
        <v>16</v>
      </c>
      <c r="D265">
        <v>-1.155546</v>
      </c>
      <c r="E265">
        <v>0.874556</v>
      </c>
      <c r="G265">
        <v>2.2485879999999998</v>
      </c>
      <c r="H265">
        <v>3.1349350000000002E-6</v>
      </c>
      <c r="I265">
        <v>16</v>
      </c>
      <c r="J265">
        <v>-0.88806499999999999</v>
      </c>
      <c r="K265">
        <v>1.018826</v>
      </c>
      <c r="M265">
        <v>2.248605</v>
      </c>
      <c r="N265">
        <v>2.2642310000000001E-6</v>
      </c>
      <c r="O265">
        <v>16</v>
      </c>
      <c r="P265">
        <v>-0.94719299999999995</v>
      </c>
      <c r="Q265">
        <v>0.905532</v>
      </c>
    </row>
    <row r="266" spans="1:17" x14ac:dyDescent="0.3">
      <c r="A266">
        <v>2.2482859999999998</v>
      </c>
      <c r="B266">
        <v>3.6555750000000001E-6</v>
      </c>
      <c r="C266">
        <v>18</v>
      </c>
      <c r="D266">
        <v>-1.0560400000000001</v>
      </c>
      <c r="E266">
        <v>1.0464389999999999</v>
      </c>
      <c r="G266">
        <v>2.24884</v>
      </c>
      <c r="H266">
        <v>3.2190469999999998E-6</v>
      </c>
      <c r="I266">
        <v>18</v>
      </c>
      <c r="J266">
        <v>-0.73142200000000002</v>
      </c>
      <c r="K266">
        <v>1.1212930000000001</v>
      </c>
      <c r="M266">
        <v>2.2484220000000001</v>
      </c>
      <c r="N266">
        <v>3.2265240000000002E-6</v>
      </c>
      <c r="O266">
        <v>18</v>
      </c>
      <c r="P266">
        <v>-1.0376270000000001</v>
      </c>
      <c r="Q266">
        <v>1.007892</v>
      </c>
    </row>
    <row r="267" spans="1:17" x14ac:dyDescent="0.3">
      <c r="A267">
        <v>2.24851</v>
      </c>
      <c r="B267">
        <v>4.4993679999999996E-6</v>
      </c>
      <c r="C267">
        <v>20</v>
      </c>
      <c r="D267">
        <v>-0.90093699999999999</v>
      </c>
      <c r="E267">
        <v>1.1600379999999999</v>
      </c>
      <c r="G267">
        <v>2.2479300000000002</v>
      </c>
      <c r="H267">
        <v>4.2578290000000003E-6</v>
      </c>
      <c r="I267">
        <v>20</v>
      </c>
      <c r="J267">
        <v>-1.179861</v>
      </c>
      <c r="K267">
        <v>1.063388</v>
      </c>
      <c r="M267">
        <v>2.2486989999999998</v>
      </c>
      <c r="N267">
        <v>4.0659579999999998E-6</v>
      </c>
      <c r="O267">
        <v>20</v>
      </c>
      <c r="P267">
        <v>-0.82580200000000004</v>
      </c>
      <c r="Q267">
        <v>1.139812</v>
      </c>
    </row>
    <row r="268" spans="1:17" x14ac:dyDescent="0.3">
      <c r="A268">
        <v>2.2482799999999998</v>
      </c>
      <c r="B268">
        <v>4.5503609999999996E-6</v>
      </c>
      <c r="C268">
        <v>22</v>
      </c>
      <c r="D268">
        <v>-0.98883600000000005</v>
      </c>
      <c r="E268">
        <v>1.1274820000000001</v>
      </c>
      <c r="G268">
        <v>2.248672</v>
      </c>
      <c r="H268">
        <v>6.929817E-6</v>
      </c>
      <c r="I268">
        <v>22</v>
      </c>
      <c r="J268">
        <v>-0.79086599999999996</v>
      </c>
      <c r="K268">
        <v>1.3403149999999999</v>
      </c>
      <c r="M268">
        <v>2.2483019999999998</v>
      </c>
      <c r="N268">
        <v>5.9328329999999996E-6</v>
      </c>
      <c r="O268">
        <v>22</v>
      </c>
      <c r="P268">
        <v>-0.96699999999999997</v>
      </c>
      <c r="Q268">
        <v>1.220696</v>
      </c>
    </row>
    <row r="269" spans="1:17" x14ac:dyDescent="0.3">
      <c r="A269">
        <v>2.2490760000000001</v>
      </c>
      <c r="B269">
        <v>6.6166210000000003E-6</v>
      </c>
      <c r="C269">
        <v>24</v>
      </c>
      <c r="D269">
        <v>-0.56284000000000001</v>
      </c>
      <c r="E269">
        <v>1.389346</v>
      </c>
      <c r="G269">
        <v>2.248399</v>
      </c>
      <c r="H269">
        <v>5.4525680000000001E-6</v>
      </c>
      <c r="I269">
        <v>24</v>
      </c>
      <c r="J269">
        <v>-0.89891699999999997</v>
      </c>
      <c r="K269">
        <v>1.2317499999999999</v>
      </c>
      <c r="M269">
        <v>2.2485539999999999</v>
      </c>
      <c r="N269">
        <v>6.2514190000000003E-6</v>
      </c>
      <c r="O269">
        <v>24</v>
      </c>
      <c r="P269">
        <v>-0.812199</v>
      </c>
      <c r="Q269">
        <v>1.323315</v>
      </c>
    </row>
    <row r="270" spans="1:17" x14ac:dyDescent="0.3">
      <c r="A270">
        <v>2.2492570000000001</v>
      </c>
      <c r="B270">
        <v>1.1521809999999999E-5</v>
      </c>
      <c r="C270">
        <v>26</v>
      </c>
      <c r="D270">
        <v>-0.40533799999999998</v>
      </c>
      <c r="E270">
        <v>1.586514</v>
      </c>
      <c r="G270">
        <v>2.249323</v>
      </c>
      <c r="H270">
        <v>1.173676E-5</v>
      </c>
      <c r="I270">
        <v>26</v>
      </c>
      <c r="J270">
        <v>-0.34631400000000001</v>
      </c>
      <c r="K270">
        <v>1.6490020000000001</v>
      </c>
      <c r="M270">
        <v>2.248904</v>
      </c>
      <c r="N270">
        <v>7.3696300000000001E-6</v>
      </c>
      <c r="O270">
        <v>26</v>
      </c>
      <c r="P270">
        <v>-0.58191199999999998</v>
      </c>
      <c r="Q270">
        <v>1.436693</v>
      </c>
    </row>
    <row r="271" spans="1:17" x14ac:dyDescent="0.3">
      <c r="A271">
        <v>2.2498309999999999</v>
      </c>
      <c r="B271">
        <v>1.7561550000000001E-5</v>
      </c>
      <c r="C271">
        <v>28</v>
      </c>
      <c r="D271">
        <v>-0.200041</v>
      </c>
      <c r="E271">
        <v>1.8059190000000001</v>
      </c>
      <c r="G271">
        <v>2.2495660000000002</v>
      </c>
      <c r="H271">
        <v>1.6868399999999999E-5</v>
      </c>
      <c r="I271">
        <v>28</v>
      </c>
      <c r="J271">
        <v>-0.24743599999999999</v>
      </c>
      <c r="K271">
        <v>1.787512</v>
      </c>
      <c r="M271">
        <v>2.250105</v>
      </c>
      <c r="N271">
        <v>1.7250339999999999E-5</v>
      </c>
      <c r="O271">
        <v>28</v>
      </c>
      <c r="P271">
        <v>-2.2329000000000002E-2</v>
      </c>
      <c r="Q271">
        <v>1.796575</v>
      </c>
    </row>
    <row r="272" spans="1:17" x14ac:dyDescent="0.3">
      <c r="A272">
        <v>2.2511899999999998</v>
      </c>
      <c r="B272">
        <v>3.5815890000000003E-5</v>
      </c>
      <c r="C272">
        <v>30</v>
      </c>
      <c r="D272">
        <v>0.33455400000000002</v>
      </c>
      <c r="E272">
        <v>2.0242939999999998</v>
      </c>
      <c r="G272">
        <v>2.2506080000000002</v>
      </c>
      <c r="H272">
        <v>3.3009780000000002E-5</v>
      </c>
      <c r="I272">
        <v>30</v>
      </c>
      <c r="J272">
        <v>4.2959999999999998E-2</v>
      </c>
      <c r="K272">
        <v>2.0196079999999998</v>
      </c>
      <c r="M272">
        <v>2.2505109999999999</v>
      </c>
      <c r="N272">
        <v>2.4833209999999999E-5</v>
      </c>
      <c r="O272">
        <v>30</v>
      </c>
      <c r="P272">
        <v>3.6831999999999997E-2</v>
      </c>
      <c r="Q272">
        <v>1.930725</v>
      </c>
    </row>
    <row r="273" spans="1:17" x14ac:dyDescent="0.3">
      <c r="A273">
        <v>2.2526969999999999</v>
      </c>
      <c r="B273">
        <v>3.7056060000000003E-5</v>
      </c>
      <c r="C273">
        <v>32</v>
      </c>
      <c r="D273">
        <v>0.83374599999999999</v>
      </c>
      <c r="E273">
        <v>2.050319</v>
      </c>
      <c r="G273">
        <v>2.2531460000000001</v>
      </c>
      <c r="H273">
        <v>3.9798320000000003E-5</v>
      </c>
      <c r="I273">
        <v>32</v>
      </c>
      <c r="J273">
        <v>0.98392400000000002</v>
      </c>
      <c r="K273">
        <v>2.0839460000000001</v>
      </c>
      <c r="M273">
        <v>2.2526259999999998</v>
      </c>
      <c r="N273">
        <v>5.2885520000000002E-5</v>
      </c>
      <c r="O273">
        <v>32</v>
      </c>
      <c r="P273">
        <v>0.73519100000000004</v>
      </c>
      <c r="Q273">
        <v>2.2230720000000002</v>
      </c>
    </row>
    <row r="274" spans="1:17" x14ac:dyDescent="0.3">
      <c r="A274">
        <v>2.256373</v>
      </c>
      <c r="B274">
        <v>6.4930360000000002E-5</v>
      </c>
      <c r="C274">
        <v>34</v>
      </c>
      <c r="D274">
        <v>1.8441989999999999</v>
      </c>
      <c r="E274">
        <v>2.1223939999999999</v>
      </c>
      <c r="G274">
        <v>2.256497</v>
      </c>
      <c r="H274">
        <v>9.6444840000000005E-5</v>
      </c>
      <c r="I274">
        <v>34</v>
      </c>
      <c r="J274">
        <v>1.639834</v>
      </c>
      <c r="K274">
        <v>2.3987850000000002</v>
      </c>
      <c r="M274">
        <v>2.2543760000000002</v>
      </c>
      <c r="N274">
        <v>7.7701530000000003E-5</v>
      </c>
      <c r="O274">
        <v>34</v>
      </c>
      <c r="P274">
        <v>1.153937</v>
      </c>
      <c r="Q274">
        <v>2.3813</v>
      </c>
    </row>
    <row r="275" spans="1:17" x14ac:dyDescent="0.3">
      <c r="A275">
        <v>2.2605810000000002</v>
      </c>
      <c r="B275">
        <v>9.8184160000000005E-5</v>
      </c>
      <c r="C275">
        <v>36</v>
      </c>
      <c r="D275">
        <v>2.74952</v>
      </c>
      <c r="E275">
        <v>2.0684300000000002</v>
      </c>
      <c r="G275">
        <v>2.2608799999999998</v>
      </c>
      <c r="H275">
        <v>1.11E-4</v>
      </c>
      <c r="I275">
        <v>36</v>
      </c>
      <c r="J275">
        <v>2.710439</v>
      </c>
      <c r="K275">
        <v>2.2073849999999999</v>
      </c>
      <c r="M275">
        <v>2.2591920000000001</v>
      </c>
      <c r="N275">
        <v>8.1654509999999996E-5</v>
      </c>
      <c r="O275">
        <v>36</v>
      </c>
      <c r="P275">
        <v>2.519517</v>
      </c>
      <c r="Q275">
        <v>1.9408970000000001</v>
      </c>
    </row>
    <row r="276" spans="1:17" x14ac:dyDescent="0.3">
      <c r="A276">
        <v>2.2679480000000001</v>
      </c>
      <c r="B276">
        <v>1.6000000000000001E-4</v>
      </c>
      <c r="C276">
        <v>38</v>
      </c>
      <c r="D276">
        <v>3.9138769999999998</v>
      </c>
      <c r="E276">
        <v>1.9153020000000001</v>
      </c>
      <c r="G276">
        <v>2.2684160000000002</v>
      </c>
      <c r="H276">
        <v>1.7699999999999999E-4</v>
      </c>
      <c r="I276">
        <v>38</v>
      </c>
      <c r="J276">
        <v>3.9644180000000002</v>
      </c>
      <c r="K276">
        <v>1.882207</v>
      </c>
      <c r="M276">
        <v>2.263817</v>
      </c>
      <c r="N276">
        <v>1.3999999999999999E-4</v>
      </c>
      <c r="O276">
        <v>38</v>
      </c>
      <c r="P276">
        <v>3.212933</v>
      </c>
      <c r="Q276">
        <v>2.1744720000000002</v>
      </c>
    </row>
    <row r="277" spans="1:17" x14ac:dyDescent="0.3">
      <c r="A277">
        <v>2.271433</v>
      </c>
      <c r="B277">
        <v>2.2699999999999999E-4</v>
      </c>
      <c r="C277">
        <v>40</v>
      </c>
      <c r="D277">
        <v>4.2950990000000004</v>
      </c>
      <c r="E277">
        <v>1.989692</v>
      </c>
      <c r="G277">
        <v>2.275725</v>
      </c>
      <c r="H277">
        <v>2.8699999999999998E-4</v>
      </c>
      <c r="I277">
        <v>40</v>
      </c>
      <c r="J277">
        <v>4.8155809999999999</v>
      </c>
      <c r="K277">
        <v>1.877505</v>
      </c>
      <c r="M277">
        <v>2.274041</v>
      </c>
      <c r="N277">
        <v>2.3499999999999999E-4</v>
      </c>
      <c r="O277">
        <v>40</v>
      </c>
      <c r="P277">
        <v>4.6545969999999999</v>
      </c>
      <c r="Q277">
        <v>1.831755</v>
      </c>
    </row>
    <row r="278" spans="1:17" x14ac:dyDescent="0.3">
      <c r="A278">
        <v>2.2847040000000001</v>
      </c>
      <c r="B278">
        <v>3.9199999999999999E-4</v>
      </c>
      <c r="C278">
        <v>42</v>
      </c>
      <c r="D278">
        <v>5.7110399999999997</v>
      </c>
      <c r="E278">
        <v>1.8352539999999999</v>
      </c>
      <c r="G278">
        <v>2.2876270000000001</v>
      </c>
      <c r="H278">
        <v>3.4600000000000001E-4</v>
      </c>
      <c r="I278">
        <v>42</v>
      </c>
      <c r="J278">
        <v>6.0551599999999999</v>
      </c>
      <c r="K278">
        <v>1.5255529999999999</v>
      </c>
      <c r="M278">
        <v>2.2864559999999998</v>
      </c>
      <c r="N278">
        <v>3.4900000000000003E-4</v>
      </c>
      <c r="O278">
        <v>42</v>
      </c>
      <c r="P278">
        <v>5.8958919999999999</v>
      </c>
      <c r="Q278">
        <v>1.747806</v>
      </c>
    </row>
    <row r="279" spans="1:17" x14ac:dyDescent="0.3">
      <c r="A279">
        <v>2.2938269999999998</v>
      </c>
      <c r="B279">
        <v>4.3899999999999999E-4</v>
      </c>
      <c r="C279">
        <v>44</v>
      </c>
      <c r="D279">
        <v>6.5342289999999998</v>
      </c>
      <c r="E279">
        <v>1.64957</v>
      </c>
      <c r="G279">
        <v>2.2919969999999998</v>
      </c>
      <c r="H279">
        <v>3.9300000000000001E-4</v>
      </c>
      <c r="I279">
        <v>44</v>
      </c>
      <c r="J279">
        <v>6.3995449999999998</v>
      </c>
      <c r="K279">
        <v>1.601974</v>
      </c>
      <c r="M279">
        <v>2.292869</v>
      </c>
      <c r="N279">
        <v>4.6000000000000001E-4</v>
      </c>
      <c r="O279">
        <v>44</v>
      </c>
      <c r="P279">
        <v>6.3974190000000002</v>
      </c>
      <c r="Q279">
        <v>1.880701</v>
      </c>
    </row>
    <row r="280" spans="1:17" x14ac:dyDescent="0.3">
      <c r="A280">
        <v>2.3036500000000002</v>
      </c>
      <c r="B280">
        <v>4.5199999999999998E-4</v>
      </c>
      <c r="C280">
        <v>46</v>
      </c>
      <c r="D280">
        <v>7.2885780000000002</v>
      </c>
      <c r="E280">
        <v>1.5776669999999999</v>
      </c>
      <c r="G280">
        <v>2.3071000000000002</v>
      </c>
      <c r="H280">
        <v>5.2499999999999997E-4</v>
      </c>
      <c r="I280">
        <v>46</v>
      </c>
      <c r="J280">
        <v>7.5168090000000003</v>
      </c>
      <c r="K280">
        <v>1.6332059999999999</v>
      </c>
      <c r="M280">
        <v>2.3025660000000001</v>
      </c>
      <c r="N280">
        <v>4.7399999999999997E-4</v>
      </c>
      <c r="O280">
        <v>46</v>
      </c>
      <c r="P280">
        <v>7.2057349999999998</v>
      </c>
      <c r="Q280">
        <v>1.596366</v>
      </c>
    </row>
    <row r="281" spans="1:17" x14ac:dyDescent="0.3">
      <c r="A281">
        <v>2.314025</v>
      </c>
      <c r="B281">
        <v>5.9400000000000002E-4</v>
      </c>
      <c r="C281">
        <v>48</v>
      </c>
      <c r="D281">
        <v>7.9889020000000004</v>
      </c>
      <c r="E281">
        <v>1.5881799999999999</v>
      </c>
      <c r="G281">
        <v>2.3128449999999998</v>
      </c>
      <c r="H281">
        <v>6.6799999999999997E-4</v>
      </c>
      <c r="I281">
        <v>48</v>
      </c>
      <c r="J281">
        <v>7.8682790000000002</v>
      </c>
      <c r="K281">
        <v>1.7931619999999999</v>
      </c>
      <c r="M281">
        <v>2.3124690000000001</v>
      </c>
      <c r="N281">
        <v>6.6600000000000003E-4</v>
      </c>
      <c r="O281">
        <v>48</v>
      </c>
      <c r="P281">
        <v>7.8351309999999996</v>
      </c>
      <c r="Q281">
        <v>1.8304149999999999</v>
      </c>
    </row>
    <row r="282" spans="1:17" x14ac:dyDescent="0.3">
      <c r="A282">
        <v>2.3210980000000001</v>
      </c>
      <c r="B282">
        <v>6.8999999999999997E-4</v>
      </c>
      <c r="C282">
        <v>50</v>
      </c>
      <c r="D282">
        <v>8.4252789999999997</v>
      </c>
      <c r="E282">
        <v>1.639418</v>
      </c>
      <c r="G282">
        <v>2.3231099999999998</v>
      </c>
      <c r="H282">
        <v>6.2200000000000005E-4</v>
      </c>
      <c r="I282">
        <v>50</v>
      </c>
      <c r="J282">
        <v>8.5703709999999997</v>
      </c>
      <c r="K282">
        <v>1.518745</v>
      </c>
      <c r="M282">
        <v>2.3211810000000002</v>
      </c>
      <c r="N282">
        <v>5.7200000000000003E-4</v>
      </c>
      <c r="O282">
        <v>50</v>
      </c>
      <c r="P282">
        <v>8.4497230000000005</v>
      </c>
      <c r="Q282">
        <v>1.5365420000000001</v>
      </c>
    </row>
    <row r="283" spans="1:17" x14ac:dyDescent="0.3">
      <c r="A283">
        <v>2.3322579999999999</v>
      </c>
      <c r="B283">
        <v>7.0200000000000004E-4</v>
      </c>
      <c r="C283">
        <v>52</v>
      </c>
      <c r="D283">
        <v>9.1034500000000005</v>
      </c>
      <c r="E283">
        <v>1.5372680000000001</v>
      </c>
      <c r="G283">
        <v>2.3312349999999999</v>
      </c>
      <c r="H283">
        <v>6.3500000000000004E-4</v>
      </c>
      <c r="I283">
        <v>52</v>
      </c>
      <c r="J283">
        <v>9.0576179999999997</v>
      </c>
      <c r="K283">
        <v>1.4613799999999999</v>
      </c>
      <c r="M283">
        <v>2.3282180000000001</v>
      </c>
      <c r="N283">
        <v>6.6799999999999997E-4</v>
      </c>
      <c r="O283">
        <v>52</v>
      </c>
      <c r="P283">
        <v>8.873189</v>
      </c>
      <c r="Q283">
        <v>1.522154</v>
      </c>
    </row>
    <row r="284" spans="1:17" x14ac:dyDescent="0.3">
      <c r="A284">
        <v>2.3394780000000002</v>
      </c>
      <c r="B284">
        <v>7.8200000000000003E-4</v>
      </c>
      <c r="C284">
        <v>54</v>
      </c>
      <c r="D284">
        <v>9.504073</v>
      </c>
      <c r="E284">
        <v>1.545817</v>
      </c>
      <c r="G284">
        <v>2.33562</v>
      </c>
      <c r="H284">
        <v>6.8000000000000005E-4</v>
      </c>
      <c r="I284">
        <v>54</v>
      </c>
      <c r="J284">
        <v>9.3017339999999997</v>
      </c>
      <c r="K284">
        <v>1.4823390000000001</v>
      </c>
      <c r="M284">
        <v>2.3328570000000002</v>
      </c>
      <c r="N284">
        <v>6.0499999999999996E-4</v>
      </c>
      <c r="O284">
        <v>54</v>
      </c>
      <c r="P284">
        <v>9.1604670000000006</v>
      </c>
      <c r="Q284">
        <v>1.393648</v>
      </c>
    </row>
    <row r="285" spans="1:17" x14ac:dyDescent="0.3">
      <c r="A285">
        <v>2.3439899999999998</v>
      </c>
      <c r="B285">
        <v>6.8999999999999997E-4</v>
      </c>
      <c r="C285">
        <v>56</v>
      </c>
      <c r="D285">
        <v>9.761393</v>
      </c>
      <c r="E285">
        <v>1.4515499999999999</v>
      </c>
      <c r="G285">
        <v>2.3368199999999999</v>
      </c>
      <c r="H285">
        <v>7.0500000000000001E-4</v>
      </c>
      <c r="I285">
        <v>56</v>
      </c>
      <c r="J285">
        <v>9.3632419999999996</v>
      </c>
      <c r="K285">
        <v>1.514154</v>
      </c>
      <c r="M285">
        <v>2.331188</v>
      </c>
      <c r="N285">
        <v>6.96E-4</v>
      </c>
      <c r="O285">
        <v>56</v>
      </c>
      <c r="P285">
        <v>9.0414110000000001</v>
      </c>
      <c r="Q285">
        <v>1.5428729999999999</v>
      </c>
    </row>
    <row r="286" spans="1:17" x14ac:dyDescent="0.3">
      <c r="A286">
        <v>2.3322280000000002</v>
      </c>
      <c r="B286">
        <v>6.2299999999999996E-4</v>
      </c>
      <c r="C286">
        <v>58</v>
      </c>
      <c r="D286">
        <v>9.1167130000000007</v>
      </c>
      <c r="E286">
        <v>1.4458120000000001</v>
      </c>
      <c r="G286">
        <v>2.3331789999999999</v>
      </c>
      <c r="H286">
        <v>5.8699999999999996E-4</v>
      </c>
      <c r="I286">
        <v>58</v>
      </c>
      <c r="J286">
        <v>9.1777580000000007</v>
      </c>
      <c r="K286">
        <v>1.3995040000000001</v>
      </c>
      <c r="M286">
        <v>2.333351</v>
      </c>
      <c r="N286">
        <v>5.7700000000000004E-4</v>
      </c>
      <c r="O286">
        <v>58</v>
      </c>
      <c r="P286">
        <v>9.1925489999999996</v>
      </c>
      <c r="Q286">
        <v>1.3656520000000001</v>
      </c>
    </row>
    <row r="287" spans="1:17" x14ac:dyDescent="0.3">
      <c r="A287">
        <v>2.328112</v>
      </c>
      <c r="B287">
        <v>6.1899999999999998E-4</v>
      </c>
      <c r="C287">
        <v>60</v>
      </c>
      <c r="D287">
        <v>8.8758879999999998</v>
      </c>
      <c r="E287">
        <v>1.469182</v>
      </c>
      <c r="G287">
        <v>2.3198810000000001</v>
      </c>
      <c r="H287">
        <v>7.6999999999999996E-4</v>
      </c>
      <c r="I287">
        <v>60</v>
      </c>
      <c r="J287">
        <v>8.323912</v>
      </c>
      <c r="K287">
        <v>1.7681</v>
      </c>
      <c r="M287">
        <v>2.3194729999999999</v>
      </c>
      <c r="N287">
        <v>6.1200000000000002E-4</v>
      </c>
      <c r="O287">
        <v>60</v>
      </c>
      <c r="P287">
        <v>8.3423639999999999</v>
      </c>
      <c r="Q287">
        <v>1.547237</v>
      </c>
    </row>
    <row r="288" spans="1:17" x14ac:dyDescent="0.3">
      <c r="A288">
        <v>2.311239</v>
      </c>
      <c r="B288">
        <v>6.1399999999999996E-4</v>
      </c>
      <c r="C288">
        <v>62</v>
      </c>
      <c r="D288">
        <v>7.7598739999999999</v>
      </c>
      <c r="E288">
        <v>1.8140179999999999</v>
      </c>
      <c r="G288">
        <v>2.308449</v>
      </c>
      <c r="H288">
        <v>4.8999999999999998E-4</v>
      </c>
      <c r="I288">
        <v>62</v>
      </c>
      <c r="J288">
        <v>7.6212489999999997</v>
      </c>
      <c r="K288">
        <v>1.575736</v>
      </c>
      <c r="M288">
        <v>2.3155290000000002</v>
      </c>
      <c r="N288">
        <v>5.6400000000000005E-4</v>
      </c>
      <c r="O288">
        <v>62</v>
      </c>
      <c r="P288">
        <v>8.0936070000000004</v>
      </c>
      <c r="Q288">
        <v>1.5480240000000001</v>
      </c>
    </row>
    <row r="289" spans="1:17" x14ac:dyDescent="0.3">
      <c r="A289">
        <v>2.3032189999999999</v>
      </c>
      <c r="B289">
        <v>4.5300000000000001E-4</v>
      </c>
      <c r="C289">
        <v>64</v>
      </c>
      <c r="D289">
        <v>7.253342</v>
      </c>
      <c r="E289">
        <v>1.6031789999999999</v>
      </c>
      <c r="G289">
        <v>2.300341</v>
      </c>
      <c r="H289">
        <v>4.6000000000000001E-4</v>
      </c>
      <c r="I289">
        <v>64</v>
      </c>
      <c r="J289">
        <v>7.0013160000000001</v>
      </c>
      <c r="K289">
        <v>1.7890569999999999</v>
      </c>
      <c r="M289">
        <v>2.3029540000000002</v>
      </c>
      <c r="N289">
        <v>4.7899999999999999E-4</v>
      </c>
      <c r="O289">
        <v>64</v>
      </c>
      <c r="P289">
        <v>7.2249879999999997</v>
      </c>
      <c r="Q289">
        <v>1.6387849999999999</v>
      </c>
    </row>
    <row r="290" spans="1:17" x14ac:dyDescent="0.3">
      <c r="A290">
        <v>2.2911280000000001</v>
      </c>
      <c r="B290">
        <v>4.3399999999999998E-4</v>
      </c>
      <c r="C290">
        <v>66</v>
      </c>
      <c r="D290">
        <v>6.2860430000000003</v>
      </c>
      <c r="E290">
        <v>1.768106</v>
      </c>
      <c r="G290">
        <v>2.2881800000000001</v>
      </c>
      <c r="H290">
        <v>3.7800000000000003E-4</v>
      </c>
      <c r="I290">
        <v>66</v>
      </c>
      <c r="J290">
        <v>6.0526150000000003</v>
      </c>
      <c r="K290">
        <v>1.714412</v>
      </c>
      <c r="M290">
        <v>2.290759</v>
      </c>
      <c r="N290">
        <v>3.57E-4</v>
      </c>
      <c r="O290">
        <v>66</v>
      </c>
      <c r="P290">
        <v>6.3234009999999996</v>
      </c>
      <c r="Q290">
        <v>1.5006060000000001</v>
      </c>
    </row>
    <row r="291" spans="1:17" x14ac:dyDescent="0.3">
      <c r="A291">
        <v>2.2802910000000001</v>
      </c>
      <c r="B291">
        <v>3.0200000000000002E-4</v>
      </c>
      <c r="C291">
        <v>68</v>
      </c>
      <c r="D291">
        <v>5.3125689999999999</v>
      </c>
      <c r="E291">
        <v>1.8026949999999999</v>
      </c>
      <c r="G291">
        <v>2.2763040000000001</v>
      </c>
      <c r="H291">
        <v>2.22E-4</v>
      </c>
      <c r="I291">
        <v>68</v>
      </c>
      <c r="J291">
        <v>4.9098540000000002</v>
      </c>
      <c r="K291">
        <v>1.816716</v>
      </c>
      <c r="M291">
        <v>2.2817599999999998</v>
      </c>
      <c r="N291">
        <v>2.92E-4</v>
      </c>
      <c r="O291">
        <v>68</v>
      </c>
      <c r="P291">
        <v>5.4668929999999998</v>
      </c>
      <c r="Q291">
        <v>1.7652909999999999</v>
      </c>
    </row>
    <row r="292" spans="1:17" x14ac:dyDescent="0.3">
      <c r="A292">
        <v>2.270683</v>
      </c>
      <c r="B292">
        <v>2.1100000000000001E-4</v>
      </c>
      <c r="C292">
        <v>70</v>
      </c>
      <c r="D292">
        <v>4.1996659999999997</v>
      </c>
      <c r="E292">
        <v>2.028524</v>
      </c>
      <c r="G292">
        <v>2.2663129999999998</v>
      </c>
      <c r="H292">
        <v>1.8900000000000001E-4</v>
      </c>
      <c r="I292">
        <v>70</v>
      </c>
      <c r="J292">
        <v>3.5399790000000002</v>
      </c>
      <c r="K292">
        <v>2.2563610000000001</v>
      </c>
      <c r="M292">
        <v>2.2735590000000001</v>
      </c>
      <c r="N292">
        <v>1.56E-4</v>
      </c>
      <c r="O292">
        <v>70</v>
      </c>
      <c r="P292">
        <v>4.7145570000000001</v>
      </c>
      <c r="Q292">
        <v>1.4864809999999999</v>
      </c>
    </row>
    <row r="293" spans="1:17" x14ac:dyDescent="0.3">
      <c r="A293">
        <v>2.2625320000000002</v>
      </c>
      <c r="B293">
        <v>1.56E-4</v>
      </c>
      <c r="C293">
        <v>72</v>
      </c>
      <c r="D293">
        <v>2.9350019999999999</v>
      </c>
      <c r="E293">
        <v>2.2913019999999999</v>
      </c>
      <c r="G293">
        <v>2.2616420000000002</v>
      </c>
      <c r="H293">
        <v>1.2300000000000001E-4</v>
      </c>
      <c r="I293">
        <v>72</v>
      </c>
      <c r="J293">
        <v>2.8667820000000002</v>
      </c>
      <c r="K293">
        <v>2.1494230000000001</v>
      </c>
      <c r="M293">
        <v>2.2632129999999999</v>
      </c>
      <c r="N293">
        <v>1.1400000000000001E-4</v>
      </c>
      <c r="O293">
        <v>72</v>
      </c>
      <c r="P293">
        <v>3.2325219999999999</v>
      </c>
      <c r="Q293">
        <v>1.942086</v>
      </c>
    </row>
    <row r="294" spans="1:17" x14ac:dyDescent="0.3">
      <c r="A294">
        <v>2.256783</v>
      </c>
      <c r="B294">
        <v>6.6259210000000005E-5</v>
      </c>
      <c r="C294">
        <v>74</v>
      </c>
      <c r="D294">
        <v>1.960817</v>
      </c>
      <c r="E294">
        <v>2.0881750000000001</v>
      </c>
      <c r="G294">
        <v>2.255468</v>
      </c>
      <c r="H294">
        <v>6.8397390000000003E-5</v>
      </c>
      <c r="I294">
        <v>74</v>
      </c>
      <c r="J294">
        <v>1.4995959999999999</v>
      </c>
      <c r="K294">
        <v>2.2636259999999999</v>
      </c>
      <c r="M294">
        <v>2.2575530000000001</v>
      </c>
      <c r="N294">
        <v>7.0345039999999994E-5</v>
      </c>
      <c r="O294">
        <v>74</v>
      </c>
      <c r="P294">
        <v>2.1998890000000002</v>
      </c>
      <c r="Q294">
        <v>2.0217079999999998</v>
      </c>
    </row>
    <row r="295" spans="1:17" x14ac:dyDescent="0.3">
      <c r="A295">
        <v>2.2534879999999999</v>
      </c>
      <c r="B295">
        <v>4.8998010000000002E-5</v>
      </c>
      <c r="C295">
        <v>76</v>
      </c>
      <c r="D295">
        <v>1.0338689999999999</v>
      </c>
      <c r="E295">
        <v>2.1547239999999999</v>
      </c>
      <c r="G295">
        <v>2.2537349999999998</v>
      </c>
      <c r="H295">
        <v>4.5826859999999997E-5</v>
      </c>
      <c r="I295">
        <v>76</v>
      </c>
      <c r="J295">
        <v>1.213992</v>
      </c>
      <c r="K295">
        <v>2.087018</v>
      </c>
      <c r="M295">
        <v>2.2540770000000001</v>
      </c>
      <c r="N295">
        <v>4.072431E-5</v>
      </c>
      <c r="O295">
        <v>76</v>
      </c>
      <c r="P295">
        <v>1.3116319999999999</v>
      </c>
      <c r="Q295">
        <v>2.0476519999999998</v>
      </c>
    </row>
    <row r="296" spans="1:17" x14ac:dyDescent="0.3">
      <c r="A296">
        <v>2.2502300000000002</v>
      </c>
      <c r="B296">
        <v>1.670321E-5</v>
      </c>
      <c r="C296">
        <v>78</v>
      </c>
      <c r="D296">
        <v>6.3525999999999999E-2</v>
      </c>
      <c r="E296">
        <v>1.7872269999999999</v>
      </c>
      <c r="G296">
        <v>2.2505169999999999</v>
      </c>
      <c r="H296">
        <v>1.818021E-5</v>
      </c>
      <c r="I296">
        <v>78</v>
      </c>
      <c r="J296">
        <v>9.6405000000000005E-2</v>
      </c>
      <c r="K296">
        <v>1.84148</v>
      </c>
      <c r="M296">
        <v>2.251242</v>
      </c>
      <c r="N296">
        <v>2.645883E-5</v>
      </c>
      <c r="O296">
        <v>78</v>
      </c>
      <c r="P296">
        <v>0.32113000000000003</v>
      </c>
      <c r="Q296">
        <v>1.9350970000000001</v>
      </c>
    </row>
    <row r="297" spans="1:17" x14ac:dyDescent="0.3">
      <c r="A297">
        <v>2.2497919999999998</v>
      </c>
      <c r="B297">
        <v>1.705105E-5</v>
      </c>
      <c r="C297">
        <v>80</v>
      </c>
      <c r="D297">
        <v>-0.158801</v>
      </c>
      <c r="E297">
        <v>1.7828740000000001</v>
      </c>
      <c r="G297">
        <v>2.2501609999999999</v>
      </c>
      <c r="H297">
        <v>1.503762E-5</v>
      </c>
      <c r="I297">
        <v>80</v>
      </c>
      <c r="J297">
        <v>-3.9719999999999998E-3</v>
      </c>
      <c r="K297">
        <v>1.6809529999999999</v>
      </c>
      <c r="M297">
        <v>2.2495690000000002</v>
      </c>
      <c r="N297">
        <v>1.4050480000000001E-5</v>
      </c>
      <c r="O297">
        <v>80</v>
      </c>
      <c r="P297">
        <v>-0.29845899999999997</v>
      </c>
      <c r="Q297">
        <v>1.708496</v>
      </c>
    </row>
    <row r="298" spans="1:17" x14ac:dyDescent="0.3">
      <c r="A298">
        <v>2.24878</v>
      </c>
      <c r="B298">
        <v>9.868827E-6</v>
      </c>
      <c r="C298">
        <v>82</v>
      </c>
      <c r="D298">
        <v>-0.64501399999999998</v>
      </c>
      <c r="E298">
        <v>1.530214</v>
      </c>
      <c r="G298">
        <v>2.2499159999999998</v>
      </c>
      <c r="H298">
        <v>1.316498E-5</v>
      </c>
      <c r="I298">
        <v>82</v>
      </c>
      <c r="J298">
        <v>-0.22017200000000001</v>
      </c>
      <c r="K298">
        <v>1.6721900000000001</v>
      </c>
      <c r="M298">
        <v>2.249247</v>
      </c>
      <c r="N298">
        <v>8.4966990000000001E-6</v>
      </c>
      <c r="O298">
        <v>82</v>
      </c>
      <c r="P298">
        <v>-0.47406999999999999</v>
      </c>
      <c r="Q298">
        <v>1.5072540000000001</v>
      </c>
    </row>
    <row r="299" spans="1:17" x14ac:dyDescent="0.3">
      <c r="A299">
        <v>2.2484600000000001</v>
      </c>
      <c r="B299">
        <v>5.803615E-6</v>
      </c>
      <c r="C299">
        <v>84</v>
      </c>
      <c r="D299">
        <v>-0.89004000000000005</v>
      </c>
      <c r="E299">
        <v>1.235087</v>
      </c>
      <c r="G299">
        <v>2.2488250000000001</v>
      </c>
      <c r="H299">
        <v>5.6157490000000002E-6</v>
      </c>
      <c r="I299">
        <v>84</v>
      </c>
      <c r="J299">
        <v>-0.71474800000000005</v>
      </c>
      <c r="K299">
        <v>1.290057</v>
      </c>
      <c r="M299">
        <v>2.2486670000000002</v>
      </c>
      <c r="N299">
        <v>7.3888170000000001E-6</v>
      </c>
      <c r="O299">
        <v>84</v>
      </c>
      <c r="P299">
        <v>-0.80120899999999995</v>
      </c>
      <c r="Q299">
        <v>1.3379049999999999</v>
      </c>
    </row>
    <row r="300" spans="1:17" x14ac:dyDescent="0.3">
      <c r="A300">
        <v>2.2481650000000002</v>
      </c>
      <c r="B300">
        <v>5.1438690000000002E-6</v>
      </c>
      <c r="C300">
        <v>86</v>
      </c>
      <c r="D300">
        <v>-1.0680270000000001</v>
      </c>
      <c r="E300">
        <v>1.0782590000000001</v>
      </c>
      <c r="G300">
        <v>2.2484410000000001</v>
      </c>
      <c r="H300">
        <v>3.9458969999999999E-6</v>
      </c>
      <c r="I300">
        <v>86</v>
      </c>
      <c r="J300">
        <v>-0.99167499999999997</v>
      </c>
      <c r="K300">
        <v>1.0509269999999999</v>
      </c>
      <c r="M300">
        <v>2.2484440000000001</v>
      </c>
      <c r="N300">
        <v>3.8075150000000002E-6</v>
      </c>
      <c r="O300">
        <v>86</v>
      </c>
      <c r="P300">
        <v>-0.97480199999999995</v>
      </c>
      <c r="Q300">
        <v>1.0532550000000001</v>
      </c>
    </row>
    <row r="301" spans="1:17" x14ac:dyDescent="0.3">
      <c r="A301">
        <v>2.2482169999999999</v>
      </c>
      <c r="B301">
        <v>3.4078849999999998E-6</v>
      </c>
      <c r="C301">
        <v>88</v>
      </c>
      <c r="D301">
        <v>-1.1392310000000001</v>
      </c>
      <c r="E301">
        <v>0.95918199999999998</v>
      </c>
      <c r="G301">
        <v>2.2482340000000001</v>
      </c>
      <c r="H301">
        <v>3.2773630000000002E-6</v>
      </c>
      <c r="I301">
        <v>88</v>
      </c>
      <c r="J301">
        <v>-1.108951</v>
      </c>
      <c r="K301">
        <v>0.96494500000000005</v>
      </c>
      <c r="M301">
        <v>2.2482000000000002</v>
      </c>
      <c r="N301">
        <v>2.812694E-6</v>
      </c>
      <c r="O301">
        <v>88</v>
      </c>
      <c r="P301">
        <v>-1.1424890000000001</v>
      </c>
      <c r="Q301">
        <v>0.89081399999999999</v>
      </c>
    </row>
    <row r="302" spans="1:17" x14ac:dyDescent="0.3">
      <c r="A302">
        <v>2.2482730000000002</v>
      </c>
      <c r="B302">
        <v>2.6452359999999998E-6</v>
      </c>
      <c r="C302">
        <v>90</v>
      </c>
      <c r="D302">
        <v>-1.1122829999999999</v>
      </c>
      <c r="E302">
        <v>0.89362600000000003</v>
      </c>
      <c r="G302">
        <v>2.2481659999999999</v>
      </c>
      <c r="H302">
        <v>3.0798900000000001E-6</v>
      </c>
      <c r="I302">
        <v>90</v>
      </c>
      <c r="J302">
        <v>-1.1541189999999999</v>
      </c>
      <c r="K302">
        <v>0.92825999999999997</v>
      </c>
      <c r="M302">
        <v>2.2482120000000001</v>
      </c>
      <c r="N302">
        <v>2.6385989999999998E-6</v>
      </c>
      <c r="O302">
        <v>90</v>
      </c>
      <c r="P302">
        <v>-1.1463049999999999</v>
      </c>
      <c r="Q302">
        <v>0.85978100000000002</v>
      </c>
    </row>
    <row r="303" spans="1:17" x14ac:dyDescent="0.3">
      <c r="A303">
        <v>2.2480199999999999</v>
      </c>
      <c r="B303">
        <v>2.145505E-6</v>
      </c>
      <c r="C303">
        <v>92</v>
      </c>
      <c r="D303">
        <v>-1.279892</v>
      </c>
      <c r="E303">
        <v>0.71518099999999996</v>
      </c>
      <c r="G303">
        <v>2.2483140000000001</v>
      </c>
      <c r="H303">
        <v>2.485041E-6</v>
      </c>
      <c r="I303">
        <v>92</v>
      </c>
      <c r="J303">
        <v>-1.1155569999999999</v>
      </c>
      <c r="K303">
        <v>0.89455399999999996</v>
      </c>
      <c r="M303">
        <v>2.2484459999999999</v>
      </c>
      <c r="N303">
        <v>2.3239159999999999E-6</v>
      </c>
      <c r="O303">
        <v>92</v>
      </c>
      <c r="P303">
        <v>-1.0550489999999999</v>
      </c>
      <c r="Q303">
        <v>0.84759700000000004</v>
      </c>
    </row>
    <row r="304" spans="1:17" x14ac:dyDescent="0.3">
      <c r="A304">
        <v>2.2481019999999998</v>
      </c>
      <c r="B304">
        <v>1.8160540000000001E-6</v>
      </c>
      <c r="C304">
        <v>94</v>
      </c>
      <c r="D304">
        <v>-1.2311939999999999</v>
      </c>
      <c r="E304">
        <v>0.74522500000000003</v>
      </c>
      <c r="G304">
        <v>2.2482959999999999</v>
      </c>
      <c r="H304">
        <v>1.3733780000000001E-6</v>
      </c>
      <c r="I304">
        <v>94</v>
      </c>
      <c r="J304">
        <v>-1.2027300000000001</v>
      </c>
      <c r="K304">
        <v>0.619977</v>
      </c>
      <c r="M304">
        <v>2.2481979999999999</v>
      </c>
      <c r="N304">
        <v>1.6834799999999999E-6</v>
      </c>
      <c r="O304">
        <v>94</v>
      </c>
      <c r="P304">
        <v>-1.2092149999999999</v>
      </c>
      <c r="Q304">
        <v>0.70485299999999995</v>
      </c>
    </row>
    <row r="305" spans="1:32" x14ac:dyDescent="0.3">
      <c r="A305">
        <v>2.2480609999999999</v>
      </c>
      <c r="B305">
        <v>1.624466E-6</v>
      </c>
      <c r="C305">
        <v>96</v>
      </c>
      <c r="D305">
        <v>-1.291272</v>
      </c>
      <c r="E305">
        <v>0.66112899999999997</v>
      </c>
      <c r="G305">
        <v>2.2480009999999999</v>
      </c>
      <c r="H305">
        <v>1.699729E-6</v>
      </c>
      <c r="I305">
        <v>96</v>
      </c>
      <c r="J305">
        <v>-1.3195680000000001</v>
      </c>
      <c r="K305">
        <v>0.66532500000000006</v>
      </c>
      <c r="M305">
        <v>2.2481599999999999</v>
      </c>
      <c r="N305">
        <v>1.688731E-6</v>
      </c>
      <c r="O305">
        <v>96</v>
      </c>
      <c r="P305">
        <v>-1.2395080000000001</v>
      </c>
      <c r="Q305">
        <v>0.65584200000000004</v>
      </c>
    </row>
    <row r="306" spans="1:32" x14ac:dyDescent="0.3">
      <c r="A306">
        <v>2.2480790000000002</v>
      </c>
      <c r="B306">
        <v>1.550339E-6</v>
      </c>
      <c r="C306">
        <v>98</v>
      </c>
      <c r="D306">
        <v>-1.276332</v>
      </c>
      <c r="E306">
        <v>0.68687600000000004</v>
      </c>
      <c r="G306">
        <v>2.2479040000000001</v>
      </c>
      <c r="H306">
        <v>1.5005089999999999E-6</v>
      </c>
      <c r="I306">
        <v>98</v>
      </c>
      <c r="J306">
        <v>-1.3729199999999999</v>
      </c>
      <c r="K306">
        <v>0.59797100000000003</v>
      </c>
      <c r="M306">
        <v>2.2482099999999998</v>
      </c>
      <c r="N306">
        <v>1.759208E-6</v>
      </c>
      <c r="O306">
        <v>98</v>
      </c>
      <c r="P306">
        <v>-1.220289</v>
      </c>
      <c r="Q306">
        <v>0.69551600000000002</v>
      </c>
    </row>
    <row r="307" spans="1:32" x14ac:dyDescent="0.3">
      <c r="A307">
        <v>2.247989</v>
      </c>
      <c r="B307">
        <v>1.621934E-6</v>
      </c>
      <c r="C307">
        <v>100</v>
      </c>
      <c r="D307">
        <v>-1.3291500000000001</v>
      </c>
      <c r="E307">
        <v>0.63029500000000005</v>
      </c>
      <c r="G307">
        <v>2.2480690000000001</v>
      </c>
      <c r="H307">
        <v>2.3414900000000001E-6</v>
      </c>
      <c r="I307">
        <v>100</v>
      </c>
      <c r="J307">
        <v>-1.279347</v>
      </c>
      <c r="K307">
        <v>0.67058600000000002</v>
      </c>
      <c r="M307">
        <v>2.2481710000000001</v>
      </c>
      <c r="N307">
        <v>1.4764510000000001E-6</v>
      </c>
      <c r="O307">
        <v>100</v>
      </c>
      <c r="P307">
        <v>-1.2490030000000001</v>
      </c>
      <c r="Q307">
        <v>0.65428600000000003</v>
      </c>
    </row>
    <row r="310" spans="1:32" x14ac:dyDescent="0.3">
      <c r="A310" s="2" t="s">
        <v>4</v>
      </c>
    </row>
    <row r="311" spans="1:32" x14ac:dyDescent="0.3">
      <c r="A311">
        <v>2.248319</v>
      </c>
      <c r="B311">
        <v>2.1638349999999998E-6</v>
      </c>
      <c r="C311">
        <v>2</v>
      </c>
      <c r="D311">
        <v>-1.1359729999999999</v>
      </c>
      <c r="E311">
        <v>0.783188</v>
      </c>
      <c r="G311">
        <v>2.2480340000000001</v>
      </c>
      <c r="H311" s="1">
        <v>2.0162260000000002E-6</v>
      </c>
      <c r="I311">
        <v>2</v>
      </c>
      <c r="J311">
        <v>-1.273582</v>
      </c>
      <c r="K311">
        <v>0.712843</v>
      </c>
      <c r="M311">
        <v>2.2480389999999999</v>
      </c>
      <c r="N311">
        <v>2.1158429999999998E-6</v>
      </c>
      <c r="O311">
        <v>2</v>
      </c>
      <c r="P311">
        <v>-1.255612</v>
      </c>
      <c r="Q311">
        <v>0.76077099999999998</v>
      </c>
    </row>
    <row r="312" spans="1:32" x14ac:dyDescent="0.3">
      <c r="A312">
        <v>2.248049</v>
      </c>
      <c r="B312">
        <v>2.6207320000000002E-6</v>
      </c>
      <c r="C312">
        <v>4</v>
      </c>
      <c r="D312">
        <v>-1.2164060000000001</v>
      </c>
      <c r="E312">
        <v>0.87367499999999998</v>
      </c>
      <c r="G312">
        <v>2.2481870000000002</v>
      </c>
      <c r="H312" s="1">
        <v>2.1375899999999998E-6</v>
      </c>
      <c r="I312">
        <v>4</v>
      </c>
      <c r="J312">
        <v>-1.1907449999999999</v>
      </c>
      <c r="K312">
        <v>0.777451</v>
      </c>
      <c r="M312">
        <v>2.2484139999999999</v>
      </c>
      <c r="N312">
        <v>1.7869340000000001E-6</v>
      </c>
      <c r="O312">
        <v>4</v>
      </c>
      <c r="P312">
        <v>-1.086708</v>
      </c>
      <c r="Q312">
        <v>0.76907899999999996</v>
      </c>
    </row>
    <row r="313" spans="1:32" x14ac:dyDescent="0.3">
      <c r="A313">
        <v>2.2483</v>
      </c>
      <c r="B313">
        <v>2.615241E-6</v>
      </c>
      <c r="C313">
        <v>6</v>
      </c>
      <c r="D313">
        <v>-1.0762769999999999</v>
      </c>
      <c r="E313">
        <v>0.94135400000000002</v>
      </c>
      <c r="G313">
        <v>2.248513</v>
      </c>
      <c r="H313" s="1">
        <v>2.8614459999999998E-6</v>
      </c>
      <c r="I313">
        <v>6</v>
      </c>
      <c r="J313">
        <v>-0.97808899999999999</v>
      </c>
      <c r="K313">
        <v>0.95821299999999998</v>
      </c>
      <c r="M313">
        <v>2.2480060000000002</v>
      </c>
      <c r="N313">
        <v>2.7857080000000001E-6</v>
      </c>
      <c r="O313">
        <v>6</v>
      </c>
      <c r="P313">
        <v>-1.238194</v>
      </c>
      <c r="Q313">
        <v>0.86036100000000004</v>
      </c>
    </row>
    <row r="314" spans="1:32" x14ac:dyDescent="0.3">
      <c r="A314">
        <v>2.2482359999999999</v>
      </c>
      <c r="B314">
        <v>4.5487880000000001E-6</v>
      </c>
      <c r="C314">
        <v>8</v>
      </c>
      <c r="D314">
        <v>-1.018184</v>
      </c>
      <c r="E314">
        <v>1.0584720000000001</v>
      </c>
      <c r="G314">
        <v>2.2481789999999999</v>
      </c>
      <c r="H314" s="1">
        <v>3.3955759999999999E-6</v>
      </c>
      <c r="I314">
        <v>8</v>
      </c>
      <c r="J314">
        <v>-1.0994999999999999</v>
      </c>
      <c r="K314">
        <v>0.99536800000000003</v>
      </c>
      <c r="M314">
        <v>2.2481610000000001</v>
      </c>
      <c r="N314">
        <v>6.5878010000000001E-6</v>
      </c>
      <c r="O314">
        <v>8</v>
      </c>
      <c r="P314">
        <v>-1.0587869999999999</v>
      </c>
      <c r="Q314">
        <v>1.1668860000000001</v>
      </c>
    </row>
    <row r="315" spans="1:32" x14ac:dyDescent="0.3">
      <c r="A315">
        <v>2.2485750000000002</v>
      </c>
      <c r="B315">
        <v>3.3790280000000001E-6</v>
      </c>
      <c r="C315">
        <v>10</v>
      </c>
      <c r="D315">
        <v>-0.90509600000000001</v>
      </c>
      <c r="E315">
        <v>1.0695209999999999</v>
      </c>
      <c r="G315">
        <v>2.248065</v>
      </c>
      <c r="H315" s="1">
        <v>3.9699650000000002E-6</v>
      </c>
      <c r="I315">
        <v>10</v>
      </c>
      <c r="J315">
        <v>-1.1802699999999999</v>
      </c>
      <c r="K315">
        <v>1.0333140000000001</v>
      </c>
      <c r="M315">
        <v>2.24851</v>
      </c>
      <c r="N315">
        <v>5.2331389999999999E-6</v>
      </c>
      <c r="O315">
        <v>10</v>
      </c>
      <c r="P315">
        <v>-0.88295000000000001</v>
      </c>
      <c r="Q315">
        <v>1.229174</v>
      </c>
    </row>
    <row r="316" spans="1:32" x14ac:dyDescent="0.3">
      <c r="A316">
        <v>2.2483149999999998</v>
      </c>
      <c r="B316">
        <v>6.2603489999999999E-6</v>
      </c>
      <c r="C316">
        <v>12</v>
      </c>
      <c r="D316">
        <v>-0.99070400000000003</v>
      </c>
      <c r="E316">
        <v>1.2441660000000001</v>
      </c>
      <c r="G316">
        <v>2.248834</v>
      </c>
      <c r="H316" s="1">
        <v>8.5435179999999997E-6</v>
      </c>
      <c r="I316">
        <v>12</v>
      </c>
      <c r="J316">
        <v>-0.675597</v>
      </c>
      <c r="K316">
        <v>1.4315009999999999</v>
      </c>
      <c r="M316">
        <v>2.2490389999999998</v>
      </c>
      <c r="N316">
        <v>6.9019979999999997E-6</v>
      </c>
      <c r="O316">
        <v>12</v>
      </c>
      <c r="P316">
        <v>-0.542628</v>
      </c>
      <c r="Q316">
        <v>1.3765419999999999</v>
      </c>
      <c r="U316" t="s">
        <v>36</v>
      </c>
      <c r="W316" t="s">
        <v>45</v>
      </c>
      <c r="Y316" t="s">
        <v>47</v>
      </c>
    </row>
    <row r="317" spans="1:32" x14ac:dyDescent="0.3">
      <c r="A317">
        <v>2.2494200000000002</v>
      </c>
      <c r="B317">
        <v>1.1270759999999999E-5</v>
      </c>
      <c r="C317">
        <v>14</v>
      </c>
      <c r="D317">
        <v>-0.42033500000000001</v>
      </c>
      <c r="E317">
        <v>1.5414730000000001</v>
      </c>
      <c r="G317">
        <v>2.2492100000000002</v>
      </c>
      <c r="H317" s="1">
        <v>1.0221799999999999E-5</v>
      </c>
      <c r="I317">
        <v>14</v>
      </c>
      <c r="J317">
        <v>-0.50411700000000004</v>
      </c>
      <c r="K317">
        <v>1.5197639999999999</v>
      </c>
      <c r="M317">
        <v>2.248726</v>
      </c>
      <c r="N317">
        <v>9.5301480000000001E-6</v>
      </c>
      <c r="O317">
        <v>14</v>
      </c>
      <c r="P317">
        <v>-0.68158200000000002</v>
      </c>
      <c r="Q317">
        <v>1.475403</v>
      </c>
      <c r="AF317" t="s">
        <v>61</v>
      </c>
    </row>
    <row r="318" spans="1:32" x14ac:dyDescent="0.3">
      <c r="A318">
        <v>2.2497479999999999</v>
      </c>
      <c r="B318">
        <v>1.354899E-5</v>
      </c>
      <c r="C318" s="2">
        <v>16</v>
      </c>
      <c r="D318" s="2">
        <v>-0.178678</v>
      </c>
      <c r="E318" s="2">
        <v>1.7021630000000001</v>
      </c>
      <c r="G318">
        <v>2.2488869999999999</v>
      </c>
      <c r="H318" s="1">
        <v>1.1070729999999999E-5</v>
      </c>
      <c r="I318" s="2">
        <v>16</v>
      </c>
      <c r="J318" s="2">
        <v>-0.60576200000000002</v>
      </c>
      <c r="K318" s="2">
        <v>1.558824</v>
      </c>
      <c r="M318">
        <v>2.2485849999999998</v>
      </c>
      <c r="N318">
        <v>7.5295319999999997E-6</v>
      </c>
      <c r="O318" s="2">
        <v>16</v>
      </c>
      <c r="P318" s="2">
        <v>-0.763235</v>
      </c>
      <c r="Q318" s="2">
        <v>1.4018649999999999</v>
      </c>
      <c r="S318">
        <f>AVERAGE(D334,J333,P333)</f>
        <v>8.4298776666666662</v>
      </c>
      <c r="U318">
        <f>AVERAGE(E318,K318,Q318)</f>
        <v>1.554284</v>
      </c>
      <c r="W318">
        <f>_xlfn.STDEV.S(K318,E318)</f>
        <v>0.10135597890849861</v>
      </c>
      <c r="Y318">
        <f>W318/8.4298777</f>
        <v>1.2023422226932024E-2</v>
      </c>
      <c r="AA318">
        <f>Y318*3.182</f>
        <v>3.82585295260977E-2</v>
      </c>
      <c r="AC318" s="2">
        <v>16</v>
      </c>
      <c r="AD318">
        <v>0</v>
      </c>
      <c r="AF318">
        <v>0</v>
      </c>
    </row>
    <row r="319" spans="1:32" x14ac:dyDescent="0.3">
      <c r="A319">
        <v>2.2503850000000001</v>
      </c>
      <c r="B319">
        <v>2.076948E-5</v>
      </c>
      <c r="C319" s="2">
        <v>18</v>
      </c>
      <c r="D319" s="2">
        <v>5.425E-2</v>
      </c>
      <c r="E319" s="2">
        <v>1.8726430000000001</v>
      </c>
      <c r="G319">
        <v>2.2492899999999998</v>
      </c>
      <c r="H319" s="1">
        <v>1.006791E-5</v>
      </c>
      <c r="I319" s="2">
        <v>18</v>
      </c>
      <c r="J319" s="2">
        <v>-0.34781400000000001</v>
      </c>
      <c r="K319" s="2">
        <v>1.5716619999999999</v>
      </c>
      <c r="M319">
        <v>2.2500849999999999</v>
      </c>
      <c r="N319">
        <v>1.9832520000000002E-5</v>
      </c>
      <c r="O319" s="2">
        <v>18</v>
      </c>
      <c r="P319" s="2">
        <v>-0.17069100000000001</v>
      </c>
      <c r="Q319" s="2">
        <v>1.8059559999999999</v>
      </c>
      <c r="U319">
        <f t="shared" ref="U319:U350" si="17">AVERAGE(E319,K319,Q319)</f>
        <v>1.7500869999999999</v>
      </c>
      <c r="W319">
        <f>_xlfn.STDEV.S(E319,Q319)</f>
        <v>4.7154829916987412E-2</v>
      </c>
      <c r="Y319">
        <f t="shared" ref="Y319:Y350" si="18">W319/8.4298777</f>
        <v>5.5937739069437994E-3</v>
      </c>
      <c r="AA319">
        <f t="shared" ref="AA319:AA350" si="19">Y319*3.182</f>
        <v>1.7799388571895169E-2</v>
      </c>
      <c r="AC319" s="2">
        <v>18</v>
      </c>
      <c r="AD319">
        <v>0</v>
      </c>
      <c r="AF319">
        <v>0</v>
      </c>
    </row>
    <row r="320" spans="1:32" x14ac:dyDescent="0.3">
      <c r="A320">
        <v>2.2517149999999999</v>
      </c>
      <c r="B320">
        <v>3.7212480000000002E-5</v>
      </c>
      <c r="C320" s="2">
        <v>20</v>
      </c>
      <c r="D320" s="2">
        <v>0.52786599999999995</v>
      </c>
      <c r="E320" s="2">
        <v>1.9211739999999999</v>
      </c>
      <c r="G320">
        <v>2.2505449999999998</v>
      </c>
      <c r="H320" s="1">
        <v>1.9903560000000001E-5</v>
      </c>
      <c r="I320" s="2">
        <v>20</v>
      </c>
      <c r="J320" s="2">
        <v>0.10828400000000001</v>
      </c>
      <c r="K320" s="2">
        <v>1.835939</v>
      </c>
      <c r="M320">
        <v>2.2509980000000001</v>
      </c>
      <c r="N320">
        <v>2.6006549999999999E-5</v>
      </c>
      <c r="O320" s="2">
        <v>20</v>
      </c>
      <c r="P320" s="2">
        <v>0.25662000000000001</v>
      </c>
      <c r="Q320" s="2">
        <v>1.925902</v>
      </c>
      <c r="U320">
        <f t="shared" si="17"/>
        <v>1.8943383333333335</v>
      </c>
      <c r="W320">
        <f>_xlfn.STDEV.S(E320,Q320)</f>
        <v>3.343200861450043E-3</v>
      </c>
      <c r="Y320">
        <f t="shared" si="18"/>
        <v>3.9658948568732411E-4</v>
      </c>
      <c r="AA320">
        <f t="shared" si="19"/>
        <v>1.2619477434570653E-3</v>
      </c>
      <c r="AC320" s="2">
        <v>20</v>
      </c>
      <c r="AD320">
        <f t="shared" ref="AD320:AD348" si="20">AVERAGE(D320,J320,P320)</f>
        <v>0.29759000000000002</v>
      </c>
      <c r="AF320">
        <f t="shared" ref="AF320:AF348" si="21">_xlfn.STDEV.S(D320,J320,P320)</f>
        <v>0.21277022666717246</v>
      </c>
    </row>
    <row r="321" spans="1:32" x14ac:dyDescent="0.3">
      <c r="A321">
        <v>2.2536369999999999</v>
      </c>
      <c r="B321">
        <v>5.3010770000000002E-5</v>
      </c>
      <c r="C321" s="2">
        <v>22</v>
      </c>
      <c r="D321" s="2">
        <v>0.99284399999999995</v>
      </c>
      <c r="E321" s="2">
        <v>2.260316</v>
      </c>
      <c r="G321">
        <v>2.2539699999999998</v>
      </c>
      <c r="H321" s="1">
        <v>4.958954E-5</v>
      </c>
      <c r="I321" s="2">
        <v>22</v>
      </c>
      <c r="J321" s="2">
        <v>1.1959360000000001</v>
      </c>
      <c r="K321" s="2">
        <v>2.100419</v>
      </c>
      <c r="M321">
        <v>2.2559040000000001</v>
      </c>
      <c r="N321">
        <v>5.9594900000000001E-5</v>
      </c>
      <c r="O321" s="2">
        <v>22</v>
      </c>
      <c r="P321" s="2">
        <v>1.741724</v>
      </c>
      <c r="Q321" s="2">
        <v>2.0655890000000001</v>
      </c>
      <c r="U321">
        <f t="shared" si="17"/>
        <v>2.1421079999999999</v>
      </c>
      <c r="W321">
        <f t="shared" ref="W321:W348" si="22">_xlfn.STDEV.S(K321,Q321)</f>
        <v>2.4628529188727391E-2</v>
      </c>
      <c r="Y321">
        <f t="shared" si="18"/>
        <v>2.9215760969731968E-3</v>
      </c>
      <c r="AA321">
        <f t="shared" si="19"/>
        <v>9.2964551405687115E-3</v>
      </c>
      <c r="AC321" s="2">
        <v>22</v>
      </c>
      <c r="AD321">
        <f t="shared" si="20"/>
        <v>1.310168</v>
      </c>
      <c r="AF321">
        <f t="shared" si="21"/>
        <v>0.38728804005287948</v>
      </c>
    </row>
    <row r="322" spans="1:32" x14ac:dyDescent="0.3">
      <c r="A322">
        <v>2.256793</v>
      </c>
      <c r="B322">
        <v>7.5653729999999999E-5</v>
      </c>
      <c r="C322" s="2">
        <v>24</v>
      </c>
      <c r="D322" s="2">
        <v>1.8731819999999999</v>
      </c>
      <c r="E322" s="2">
        <v>2.2439269999999998</v>
      </c>
      <c r="G322">
        <v>2.2568290000000002</v>
      </c>
      <c r="H322" s="1">
        <v>7.8324889999999999E-5</v>
      </c>
      <c r="I322" s="2">
        <v>24</v>
      </c>
      <c r="J322" s="2">
        <v>1.9280010000000001</v>
      </c>
      <c r="K322" s="2">
        <v>2.1735850000000001</v>
      </c>
      <c r="M322">
        <v>2.2594539999999999</v>
      </c>
      <c r="N322">
        <v>8.4451209999999996E-5</v>
      </c>
      <c r="O322" s="2">
        <v>24</v>
      </c>
      <c r="P322" s="2">
        <v>2.5673870000000001</v>
      </c>
      <c r="Q322" s="2">
        <v>2.032092</v>
      </c>
      <c r="U322">
        <f t="shared" si="17"/>
        <v>2.1498680000000001</v>
      </c>
      <c r="W322">
        <f>_xlfn.STDEV.S(K322,E322)</f>
        <v>4.9739305202223902E-2</v>
      </c>
      <c r="Y322">
        <f t="shared" si="18"/>
        <v>5.9003590529224286E-3</v>
      </c>
      <c r="AA322">
        <f t="shared" si="19"/>
        <v>1.8774942506399168E-2</v>
      </c>
      <c r="AC322" s="2">
        <v>24</v>
      </c>
      <c r="AD322">
        <f t="shared" si="20"/>
        <v>2.1228566666666668</v>
      </c>
      <c r="AF322">
        <f t="shared" si="21"/>
        <v>0.38594908165499348</v>
      </c>
    </row>
    <row r="323" spans="1:32" x14ac:dyDescent="0.3">
      <c r="A323">
        <v>2.258559</v>
      </c>
      <c r="B323">
        <v>7.6368890000000006E-5</v>
      </c>
      <c r="C323" s="2">
        <v>26</v>
      </c>
      <c r="D323" s="2">
        <v>2.3795320000000002</v>
      </c>
      <c r="E323" s="2">
        <v>2.0684480000000001</v>
      </c>
      <c r="G323">
        <v>2.2585820000000001</v>
      </c>
      <c r="H323" s="1">
        <v>9.4324590000000001E-5</v>
      </c>
      <c r="I323" s="2">
        <v>26</v>
      </c>
      <c r="J323" s="2">
        <v>2.2749269999999999</v>
      </c>
      <c r="K323" s="2">
        <v>2.1866150000000002</v>
      </c>
      <c r="M323">
        <v>2.2633510000000001</v>
      </c>
      <c r="N323">
        <v>1.56E-4</v>
      </c>
      <c r="O323" s="2">
        <v>26</v>
      </c>
      <c r="P323" s="2">
        <v>3.0749939999999998</v>
      </c>
      <c r="Q323" s="2">
        <v>2.2669320000000002</v>
      </c>
      <c r="U323">
        <f t="shared" si="17"/>
        <v>2.1739983333333335</v>
      </c>
      <c r="W323">
        <f>_xlfn.STDEV.S(K323,Q323)</f>
        <v>5.6792695344559919E-2</v>
      </c>
      <c r="Y323">
        <f t="shared" si="18"/>
        <v>6.7370722762158126E-3</v>
      </c>
      <c r="AA323">
        <f t="shared" si="19"/>
        <v>2.1437363982918716E-2</v>
      </c>
      <c r="AC323" s="2">
        <v>26</v>
      </c>
      <c r="AD323">
        <f t="shared" si="20"/>
        <v>2.5764843333333332</v>
      </c>
      <c r="AF323">
        <f t="shared" si="21"/>
        <v>0.43487868115870421</v>
      </c>
    </row>
    <row r="324" spans="1:32" x14ac:dyDescent="0.3">
      <c r="A324">
        <v>2.2659280000000002</v>
      </c>
      <c r="B324">
        <v>1.47E-4</v>
      </c>
      <c r="C324" s="2">
        <v>28</v>
      </c>
      <c r="D324" s="2">
        <v>3.5969099999999998</v>
      </c>
      <c r="E324" s="2">
        <v>1.9900249999999999</v>
      </c>
      <c r="G324">
        <v>2.2643140000000002</v>
      </c>
      <c r="H324">
        <v>1.9000000000000001E-4</v>
      </c>
      <c r="I324" s="2">
        <v>28</v>
      </c>
      <c r="J324" s="2">
        <v>3.1316440000000001</v>
      </c>
      <c r="K324" s="2">
        <v>2.4024239999999999</v>
      </c>
      <c r="M324">
        <v>2.267315</v>
      </c>
      <c r="N324">
        <v>1.66E-4</v>
      </c>
      <c r="O324" s="2">
        <v>28</v>
      </c>
      <c r="P324" s="2">
        <v>3.8212510000000002</v>
      </c>
      <c r="Q324" s="2">
        <v>1.925027</v>
      </c>
      <c r="U324">
        <f t="shared" si="17"/>
        <v>2.1058253333333332</v>
      </c>
      <c r="W324">
        <f>_xlfn.STDEV.S(E324,Q324)</f>
        <v>4.5960526563563135E-2</v>
      </c>
      <c r="Y324">
        <f t="shared" si="18"/>
        <v>5.452098855901923E-3</v>
      </c>
      <c r="AA324">
        <f t="shared" si="19"/>
        <v>1.7348578559479917E-2</v>
      </c>
      <c r="AC324" s="2">
        <v>28</v>
      </c>
      <c r="AD324">
        <f t="shared" si="20"/>
        <v>3.5166016666666664</v>
      </c>
      <c r="AF324">
        <f t="shared" si="21"/>
        <v>0.3517478143703715</v>
      </c>
    </row>
    <row r="325" spans="1:32" x14ac:dyDescent="0.3">
      <c r="A325">
        <v>2.2755779999999999</v>
      </c>
      <c r="B325">
        <v>3.2899999999999997E-4</v>
      </c>
      <c r="C325" s="2">
        <v>30</v>
      </c>
      <c r="D325" s="2">
        <v>4.7058809999999998</v>
      </c>
      <c r="E325" s="2">
        <v>2.1744219999999999</v>
      </c>
      <c r="G325">
        <v>2.271442</v>
      </c>
      <c r="H325">
        <v>2.23E-4</v>
      </c>
      <c r="I325" s="2">
        <v>30</v>
      </c>
      <c r="J325" s="2">
        <v>4.3230700000000004</v>
      </c>
      <c r="K325" s="2">
        <v>1.9645710000000001</v>
      </c>
      <c r="M325">
        <v>2.2723019999999998</v>
      </c>
      <c r="N325">
        <v>1.7899999999999999E-4</v>
      </c>
      <c r="O325" s="2">
        <v>30</v>
      </c>
      <c r="P325" s="2">
        <v>4.489312</v>
      </c>
      <c r="Q325" s="2">
        <v>1.773474</v>
      </c>
      <c r="U325">
        <f t="shared" si="17"/>
        <v>1.9708223333333335</v>
      </c>
      <c r="W325">
        <f>_xlfn.STDEV.S(K325,Q325)</f>
        <v>0.13512598456440572</v>
      </c>
      <c r="Y325">
        <f t="shared" si="18"/>
        <v>1.6029412213703374E-2</v>
      </c>
      <c r="AA325">
        <f t="shared" si="19"/>
        <v>5.1005589664004133E-2</v>
      </c>
      <c r="AC325" s="2">
        <v>30</v>
      </c>
      <c r="AD325">
        <f t="shared" si="20"/>
        <v>4.5060876666666667</v>
      </c>
      <c r="AF325">
        <f t="shared" si="21"/>
        <v>0.19195606964702422</v>
      </c>
    </row>
    <row r="326" spans="1:32" x14ac:dyDescent="0.3">
      <c r="A326">
        <v>2.277984</v>
      </c>
      <c r="B326">
        <v>2.6499999999999999E-4</v>
      </c>
      <c r="C326" s="2">
        <v>32</v>
      </c>
      <c r="D326" s="2">
        <v>5.0866959999999999</v>
      </c>
      <c r="E326" s="2">
        <v>1.7951109999999999</v>
      </c>
      <c r="G326">
        <v>2.2766709999999999</v>
      </c>
      <c r="H326">
        <v>2.8200000000000002E-4</v>
      </c>
      <c r="I326" s="2">
        <v>32</v>
      </c>
      <c r="J326" s="2">
        <v>4.877135</v>
      </c>
      <c r="K326" s="2">
        <v>2.0100889999999998</v>
      </c>
      <c r="M326">
        <v>2.2782659999999999</v>
      </c>
      <c r="N326">
        <v>2.4899999999999998E-4</v>
      </c>
      <c r="O326" s="2">
        <v>32</v>
      </c>
      <c r="P326" s="2">
        <v>5.0812379999999999</v>
      </c>
      <c r="Q326" s="2">
        <v>1.940329</v>
      </c>
      <c r="U326">
        <f t="shared" si="17"/>
        <v>1.9151763333333331</v>
      </c>
      <c r="W326">
        <f t="shared" si="22"/>
        <v>4.9327769055573428E-2</v>
      </c>
      <c r="Y326">
        <f t="shared" si="18"/>
        <v>5.8515402964355494E-3</v>
      </c>
      <c r="AA326">
        <f t="shared" si="19"/>
        <v>1.8619601223257919E-2</v>
      </c>
      <c r="AC326" s="2">
        <v>32</v>
      </c>
      <c r="AD326">
        <f t="shared" si="20"/>
        <v>5.0150229999999993</v>
      </c>
      <c r="AF326">
        <f t="shared" si="21"/>
        <v>0.11944568995572837</v>
      </c>
    </row>
    <row r="327" spans="1:32" x14ac:dyDescent="0.3">
      <c r="A327">
        <v>2.2885420000000001</v>
      </c>
      <c r="B327">
        <v>3.6900000000000002E-4</v>
      </c>
      <c r="C327" s="2">
        <v>34</v>
      </c>
      <c r="D327" s="2">
        <v>6.0776960000000004</v>
      </c>
      <c r="E327" s="2">
        <v>1.754014</v>
      </c>
      <c r="G327">
        <v>2.285253</v>
      </c>
      <c r="H327">
        <v>3.59E-4</v>
      </c>
      <c r="I327" s="2">
        <v>34</v>
      </c>
      <c r="J327" s="2">
        <v>5.7730379999999997</v>
      </c>
      <c r="K327" s="2">
        <v>1.7981720000000001</v>
      </c>
      <c r="M327">
        <v>2.285974</v>
      </c>
      <c r="N327">
        <v>3.5300000000000002E-4</v>
      </c>
      <c r="O327" s="2">
        <v>34</v>
      </c>
      <c r="P327" s="2">
        <v>5.7933750000000002</v>
      </c>
      <c r="Q327" s="2">
        <v>1.949749</v>
      </c>
      <c r="U327">
        <f t="shared" si="17"/>
        <v>1.8339783333333333</v>
      </c>
      <c r="W327">
        <f>_xlfn.STDEV.S(K327,E327)</f>
        <v>3.1224421243635666E-2</v>
      </c>
      <c r="Y327">
        <f t="shared" si="18"/>
        <v>3.7040182971617326E-3</v>
      </c>
      <c r="AA327">
        <f t="shared" si="19"/>
        <v>1.1786186221568634E-2</v>
      </c>
      <c r="AC327" s="2">
        <v>34</v>
      </c>
      <c r="AD327">
        <f t="shared" si="20"/>
        <v>5.8813696666666671</v>
      </c>
      <c r="AF327">
        <f t="shared" si="21"/>
        <v>0.17032739140353625</v>
      </c>
    </row>
    <row r="328" spans="1:32" x14ac:dyDescent="0.3">
      <c r="A328">
        <v>2.2954819999999998</v>
      </c>
      <c r="B328">
        <v>4.7600000000000002E-4</v>
      </c>
      <c r="C328" s="2">
        <v>36</v>
      </c>
      <c r="D328" s="2">
        <v>6.6481669999999999</v>
      </c>
      <c r="E328" s="2">
        <v>1.714283</v>
      </c>
      <c r="G328">
        <v>2.296008</v>
      </c>
      <c r="H328">
        <v>3.8999999999999999E-4</v>
      </c>
      <c r="I328" s="2">
        <v>36</v>
      </c>
      <c r="J328" s="2">
        <v>6.721044</v>
      </c>
      <c r="K328" s="2">
        <v>1.582236</v>
      </c>
      <c r="M328">
        <v>2.2969590000000002</v>
      </c>
      <c r="N328">
        <v>5.2400000000000005E-4</v>
      </c>
      <c r="O328" s="2">
        <v>36</v>
      </c>
      <c r="P328" s="2">
        <v>6.7271089999999996</v>
      </c>
      <c r="Q328" s="2">
        <v>1.8479369999999999</v>
      </c>
      <c r="U328">
        <f t="shared" si="17"/>
        <v>1.7148186666666667</v>
      </c>
      <c r="W328">
        <f>_xlfn.STDEV.S(E328,Q328)</f>
        <v>9.4507649732706783E-2</v>
      </c>
      <c r="Y328">
        <f t="shared" si="18"/>
        <v>1.1211034500857205E-2</v>
      </c>
      <c r="AA328">
        <f t="shared" si="19"/>
        <v>3.5673511781727625E-2</v>
      </c>
      <c r="AC328" s="2">
        <v>36</v>
      </c>
      <c r="AD328">
        <f t="shared" si="20"/>
        <v>6.6987733333333326</v>
      </c>
      <c r="AF328">
        <f t="shared" si="21"/>
        <v>4.3931159628825239E-2</v>
      </c>
    </row>
    <row r="329" spans="1:32" x14ac:dyDescent="0.3">
      <c r="A329">
        <v>2.299966</v>
      </c>
      <c r="B329">
        <v>4.0099999999999999E-4</v>
      </c>
      <c r="C329" s="2">
        <v>38</v>
      </c>
      <c r="D329" s="2">
        <v>7.0261969999999998</v>
      </c>
      <c r="E329" s="2">
        <v>1.5524340000000001</v>
      </c>
      <c r="G329">
        <v>2.30199</v>
      </c>
      <c r="H329">
        <v>4.46E-4</v>
      </c>
      <c r="I329" s="2">
        <v>38</v>
      </c>
      <c r="J329" s="2">
        <v>7.1608710000000002</v>
      </c>
      <c r="K329" s="2">
        <v>1.612897</v>
      </c>
      <c r="M329">
        <v>2.300392</v>
      </c>
      <c r="N329">
        <v>4.5600000000000003E-4</v>
      </c>
      <c r="O329" s="2">
        <v>38</v>
      </c>
      <c r="P329" s="2">
        <v>7.0382559999999996</v>
      </c>
      <c r="Q329" s="2">
        <v>1.6381950000000001</v>
      </c>
      <c r="U329">
        <f t="shared" si="17"/>
        <v>1.6011753333333332</v>
      </c>
      <c r="W329">
        <f t="shared" si="22"/>
        <v>1.7888387350457311E-2</v>
      </c>
      <c r="Y329">
        <f t="shared" si="18"/>
        <v>2.1220221677068114E-3</v>
      </c>
      <c r="AA329">
        <f t="shared" si="19"/>
        <v>6.7522745376430741E-3</v>
      </c>
      <c r="AC329" s="2">
        <v>38</v>
      </c>
      <c r="AD329">
        <f t="shared" si="20"/>
        <v>7.0751080000000002</v>
      </c>
      <c r="AF329">
        <f t="shared" si="21"/>
        <v>7.4517273145224799E-2</v>
      </c>
    </row>
    <row r="330" spans="1:32" x14ac:dyDescent="0.3">
      <c r="A330">
        <v>2.3113100000000002</v>
      </c>
      <c r="B330">
        <v>5.4299999999999997E-4</v>
      </c>
      <c r="C330" s="2">
        <v>40</v>
      </c>
      <c r="D330" s="2">
        <v>7.8013300000000001</v>
      </c>
      <c r="E330" s="2">
        <v>1.637399</v>
      </c>
      <c r="G330">
        <v>2.312284</v>
      </c>
      <c r="H330">
        <v>5.3700000000000004E-4</v>
      </c>
      <c r="I330" s="2">
        <v>40</v>
      </c>
      <c r="J330" s="2">
        <v>7.8803599999999996</v>
      </c>
      <c r="K330" s="2">
        <v>1.562073</v>
      </c>
      <c r="M330">
        <v>2.3079489999999998</v>
      </c>
      <c r="N330">
        <v>4.7699999999999999E-4</v>
      </c>
      <c r="O330" s="2">
        <v>40</v>
      </c>
      <c r="P330" s="2">
        <v>7.6015540000000001</v>
      </c>
      <c r="Q330" s="2">
        <v>1.504821</v>
      </c>
      <c r="U330">
        <f t="shared" si="17"/>
        <v>1.5680976666666666</v>
      </c>
      <c r="W330">
        <f t="shared" si="22"/>
        <v>4.0483277436492278E-2</v>
      </c>
      <c r="Y330">
        <f t="shared" si="18"/>
        <v>4.8023564370918781E-3</v>
      </c>
      <c r="AA330">
        <f t="shared" si="19"/>
        <v>1.5281098182826356E-2</v>
      </c>
      <c r="AC330" s="2">
        <v>40</v>
      </c>
      <c r="AD330">
        <f t="shared" si="20"/>
        <v>7.7610813333333333</v>
      </c>
      <c r="AF330">
        <f t="shared" si="21"/>
        <v>0.14369468600241717</v>
      </c>
    </row>
    <row r="331" spans="1:32" x14ac:dyDescent="0.3">
      <c r="A331">
        <v>2.3146369999999998</v>
      </c>
      <c r="B331">
        <v>6.0700000000000001E-4</v>
      </c>
      <c r="C331" s="2">
        <v>42</v>
      </c>
      <c r="D331" s="2">
        <v>8.0134819999999998</v>
      </c>
      <c r="E331" s="2">
        <v>1.662215</v>
      </c>
      <c r="G331">
        <v>2.3150200000000001</v>
      </c>
      <c r="H331">
        <v>5.0500000000000002E-4</v>
      </c>
      <c r="I331" s="2">
        <v>42</v>
      </c>
      <c r="J331" s="2">
        <v>8.0673659999999998</v>
      </c>
      <c r="K331" s="2">
        <v>1.514011</v>
      </c>
      <c r="M331">
        <v>2.3166660000000001</v>
      </c>
      <c r="N331">
        <v>4.5199999999999998E-4</v>
      </c>
      <c r="O331" s="2">
        <v>42</v>
      </c>
      <c r="P331" s="2">
        <v>8.1959890000000009</v>
      </c>
      <c r="Q331" s="2">
        <v>1.3804019999999999</v>
      </c>
      <c r="U331">
        <f t="shared" si="17"/>
        <v>1.5188759999999999</v>
      </c>
      <c r="W331">
        <f>_xlfn.STDEV.S(K331,Q331)</f>
        <v>9.447582992755349E-2</v>
      </c>
      <c r="Y331">
        <f t="shared" si="18"/>
        <v>1.1207259854737096E-2</v>
      </c>
      <c r="AA331">
        <f t="shared" si="19"/>
        <v>3.5661500857773441E-2</v>
      </c>
      <c r="AC331" s="2">
        <v>42</v>
      </c>
      <c r="AD331">
        <f t="shared" si="20"/>
        <v>8.0922789999999996</v>
      </c>
      <c r="AF331">
        <f t="shared" si="21"/>
        <v>9.376936834062663E-2</v>
      </c>
    </row>
    <row r="332" spans="1:32" x14ac:dyDescent="0.3">
      <c r="A332">
        <v>2.320951</v>
      </c>
      <c r="B332">
        <v>5.3200000000000003E-4</v>
      </c>
      <c r="C332" s="2">
        <v>44</v>
      </c>
      <c r="D332" s="2">
        <v>8.4416689999999992</v>
      </c>
      <c r="E332" s="2">
        <v>1.5028729999999999</v>
      </c>
      <c r="G332">
        <v>2.3203040000000001</v>
      </c>
      <c r="H332">
        <v>6.2200000000000005E-4</v>
      </c>
      <c r="I332" s="2">
        <v>44</v>
      </c>
      <c r="J332" s="2">
        <v>8.3982749999999999</v>
      </c>
      <c r="K332" s="2">
        <v>1.5229140000000001</v>
      </c>
      <c r="M332">
        <v>2.318848</v>
      </c>
      <c r="N332">
        <v>5.0699999999999996E-4</v>
      </c>
      <c r="O332" s="2">
        <v>44</v>
      </c>
      <c r="P332" s="2">
        <v>8.3203359999999993</v>
      </c>
      <c r="Q332" s="2">
        <v>1.453724</v>
      </c>
      <c r="U332">
        <f t="shared" si="17"/>
        <v>1.4931703333333335</v>
      </c>
      <c r="W332">
        <f t="shared" si="22"/>
        <v>4.8924718190297284E-2</v>
      </c>
      <c r="Y332">
        <f t="shared" si="18"/>
        <v>5.8037281122473791E-3</v>
      </c>
      <c r="AA332">
        <f t="shared" si="19"/>
        <v>1.8467462853171159E-2</v>
      </c>
      <c r="AC332" s="2">
        <v>44</v>
      </c>
      <c r="AD332">
        <f t="shared" si="20"/>
        <v>8.3867600000000007</v>
      </c>
      <c r="AF332">
        <f t="shared" si="21"/>
        <v>6.1480652574610842E-2</v>
      </c>
    </row>
    <row r="333" spans="1:32" x14ac:dyDescent="0.3">
      <c r="A333">
        <v>2.316646</v>
      </c>
      <c r="B333">
        <v>6.8099999999999996E-4</v>
      </c>
      <c r="C333" s="2">
        <v>46</v>
      </c>
      <c r="D333" s="2">
        <v>8.1241920000000007</v>
      </c>
      <c r="E333" s="2">
        <v>1.7489570000000001</v>
      </c>
      <c r="G333">
        <v>2.3210709999999999</v>
      </c>
      <c r="H333">
        <v>5.62E-4</v>
      </c>
      <c r="I333" s="2">
        <v>46</v>
      </c>
      <c r="J333" s="2">
        <v>8.4359940000000009</v>
      </c>
      <c r="K333" s="2">
        <v>1.5936669999999999</v>
      </c>
      <c r="M333">
        <v>2.318908</v>
      </c>
      <c r="N333">
        <v>5.71E-4</v>
      </c>
      <c r="O333" s="2">
        <v>46</v>
      </c>
      <c r="P333" s="2">
        <v>8.3035549999999994</v>
      </c>
      <c r="Q333" s="2">
        <v>1.566935</v>
      </c>
      <c r="U333">
        <f t="shared" si="17"/>
        <v>1.6365196666666666</v>
      </c>
      <c r="W333">
        <f t="shared" si="22"/>
        <v>1.8902378474678773E-2</v>
      </c>
      <c r="Y333">
        <f t="shared" si="18"/>
        <v>2.2423075574013098E-3</v>
      </c>
      <c r="AA333">
        <f t="shared" si="19"/>
        <v>7.135022647650968E-3</v>
      </c>
      <c r="AC333" s="2">
        <v>46</v>
      </c>
      <c r="AD333">
        <f t="shared" si="20"/>
        <v>8.2879136666666664</v>
      </c>
      <c r="AF333">
        <f t="shared" si="21"/>
        <v>0.15648837107700153</v>
      </c>
    </row>
    <row r="334" spans="1:32" x14ac:dyDescent="0.3">
      <c r="A334">
        <v>2.3223729999999998</v>
      </c>
      <c r="B334">
        <v>4.8299999999999998E-4</v>
      </c>
      <c r="C334" s="2">
        <v>48</v>
      </c>
      <c r="D334" s="2">
        <v>8.550084</v>
      </c>
      <c r="E334" s="2">
        <v>1.374377</v>
      </c>
      <c r="G334">
        <v>2.3189299999999999</v>
      </c>
      <c r="H334">
        <v>5.6999999999999998E-4</v>
      </c>
      <c r="I334" s="2">
        <v>48</v>
      </c>
      <c r="J334" s="2">
        <v>8.3196480000000008</v>
      </c>
      <c r="K334" s="2">
        <v>1.4863839999999999</v>
      </c>
      <c r="M334">
        <v>2.3162750000000001</v>
      </c>
      <c r="N334">
        <v>5.4500000000000002E-4</v>
      </c>
      <c r="O334" s="2">
        <v>48</v>
      </c>
      <c r="P334" s="2">
        <v>8.1451879999999992</v>
      </c>
      <c r="Q334" s="2">
        <v>1.526972</v>
      </c>
      <c r="U334">
        <f t="shared" si="17"/>
        <v>1.4625776666666666</v>
      </c>
      <c r="W334">
        <f t="shared" si="22"/>
        <v>2.870005003479964E-2</v>
      </c>
      <c r="Y334">
        <f t="shared" si="18"/>
        <v>3.40456303829884E-3</v>
      </c>
      <c r="AA334">
        <f t="shared" si="19"/>
        <v>1.0833319587866909E-2</v>
      </c>
      <c r="AC334" s="2">
        <v>48</v>
      </c>
      <c r="AD334">
        <f t="shared" si="20"/>
        <v>8.3383066666666661</v>
      </c>
      <c r="AF334">
        <f t="shared" si="21"/>
        <v>0.20309185627526644</v>
      </c>
    </row>
    <row r="335" spans="1:32" x14ac:dyDescent="0.3">
      <c r="A335">
        <v>2.318133</v>
      </c>
      <c r="B335">
        <v>4.8000000000000001E-4</v>
      </c>
      <c r="C335" s="2">
        <v>50</v>
      </c>
      <c r="D335" s="2">
        <v>8.2853750000000002</v>
      </c>
      <c r="E335" s="2">
        <v>1.397332</v>
      </c>
      <c r="G335">
        <v>2.311741</v>
      </c>
      <c r="H335">
        <v>4.6999999999999999E-4</v>
      </c>
      <c r="I335" s="2">
        <v>50</v>
      </c>
      <c r="J335" s="2">
        <v>7.8472489999999997</v>
      </c>
      <c r="K335" s="2">
        <v>1.5575840000000001</v>
      </c>
      <c r="M335">
        <v>2.3156919999999999</v>
      </c>
      <c r="N335">
        <v>5.6099999999999998E-4</v>
      </c>
      <c r="O335" s="2">
        <v>50</v>
      </c>
      <c r="P335" s="2">
        <v>8.1048969999999994</v>
      </c>
      <c r="Q335" s="2">
        <v>1.5434479999999999</v>
      </c>
      <c r="U335">
        <f t="shared" si="17"/>
        <v>1.4994546666666666</v>
      </c>
      <c r="W335">
        <f t="shared" si="22"/>
        <v>9.9956614588531407E-3</v>
      </c>
      <c r="Y335">
        <f t="shared" si="18"/>
        <v>1.1857421678671731E-3</v>
      </c>
      <c r="AA335">
        <f t="shared" si="19"/>
        <v>3.7730315781533447E-3</v>
      </c>
      <c r="AC335" s="2">
        <v>50</v>
      </c>
      <c r="AD335">
        <f t="shared" si="20"/>
        <v>8.0791736666666676</v>
      </c>
      <c r="AF335">
        <f t="shared" si="21"/>
        <v>0.22019279138367226</v>
      </c>
    </row>
    <row r="336" spans="1:32" x14ac:dyDescent="0.3">
      <c r="A336">
        <v>2.3118120000000002</v>
      </c>
      <c r="B336">
        <v>5.1699999999999999E-4</v>
      </c>
      <c r="C336" s="2">
        <v>52</v>
      </c>
      <c r="D336" s="2">
        <v>7.8615789999999999</v>
      </c>
      <c r="E336" s="2">
        <v>1.4989239999999999</v>
      </c>
      <c r="G336">
        <v>2.3085390000000001</v>
      </c>
      <c r="H336">
        <v>4.0499999999999998E-4</v>
      </c>
      <c r="I336" s="2">
        <v>52</v>
      </c>
      <c r="J336" s="2">
        <v>7.655818</v>
      </c>
      <c r="K336" s="2">
        <v>1.4307970000000001</v>
      </c>
      <c r="M336">
        <v>2.3072620000000001</v>
      </c>
      <c r="N336">
        <v>4.5600000000000003E-4</v>
      </c>
      <c r="O336" s="2">
        <v>52</v>
      </c>
      <c r="P336" s="2">
        <v>7.5516100000000002</v>
      </c>
      <c r="Q336" s="2">
        <v>1.5225660000000001</v>
      </c>
      <c r="U336">
        <f t="shared" si="17"/>
        <v>1.4840956666666667</v>
      </c>
      <c r="W336">
        <f t="shared" si="22"/>
        <v>6.4890482202708266E-2</v>
      </c>
      <c r="Y336">
        <f t="shared" si="18"/>
        <v>7.6976777732740134E-3</v>
      </c>
      <c r="AA336">
        <f t="shared" si="19"/>
        <v>2.449401067455791E-2</v>
      </c>
      <c r="AC336" s="2">
        <v>52</v>
      </c>
      <c r="AD336">
        <f t="shared" si="20"/>
        <v>7.6896689999999994</v>
      </c>
      <c r="AF336">
        <f t="shared" si="21"/>
        <v>0.15773272612555694</v>
      </c>
    </row>
    <row r="337" spans="1:32" x14ac:dyDescent="0.3">
      <c r="A337">
        <v>2.3059669999999999</v>
      </c>
      <c r="B337">
        <v>4.8700000000000002E-4</v>
      </c>
      <c r="C337" s="2">
        <v>54</v>
      </c>
      <c r="D337" s="2">
        <v>7.4491079999999998</v>
      </c>
      <c r="E337" s="2">
        <v>1.5942480000000001</v>
      </c>
      <c r="G337">
        <v>2.3015949999999998</v>
      </c>
      <c r="H337">
        <v>4.4700000000000002E-4</v>
      </c>
      <c r="I337" s="2">
        <v>54</v>
      </c>
      <c r="J337" s="2">
        <v>7.1419249999999996</v>
      </c>
      <c r="K337" s="2">
        <v>1.5678080000000001</v>
      </c>
      <c r="M337">
        <v>2.2994249999999998</v>
      </c>
      <c r="N337">
        <v>4.5800000000000002E-4</v>
      </c>
      <c r="O337" s="2">
        <v>54</v>
      </c>
      <c r="P337" s="2">
        <v>6.9665309999999998</v>
      </c>
      <c r="Q337" s="2">
        <v>1.6385339999999999</v>
      </c>
      <c r="U337">
        <f t="shared" si="17"/>
        <v>1.6001966666666665</v>
      </c>
      <c r="W337">
        <f t="shared" si="22"/>
        <v>5.0010834206199652E-2</v>
      </c>
      <c r="Y337">
        <f t="shared" si="18"/>
        <v>5.9325693664808027E-3</v>
      </c>
      <c r="AA337">
        <f t="shared" si="19"/>
        <v>1.8877435724141915E-2</v>
      </c>
      <c r="AC337" s="2">
        <v>54</v>
      </c>
      <c r="AD337">
        <f t="shared" si="20"/>
        <v>7.1858546666666667</v>
      </c>
      <c r="AF337">
        <f t="shared" si="21"/>
        <v>0.24426932255674955</v>
      </c>
    </row>
    <row r="338" spans="1:32" x14ac:dyDescent="0.3">
      <c r="A338">
        <v>2.2972540000000001</v>
      </c>
      <c r="B338">
        <v>4.2000000000000002E-4</v>
      </c>
      <c r="C338" s="2">
        <v>56</v>
      </c>
      <c r="D338" s="2">
        <v>6.8178349999999996</v>
      </c>
      <c r="E338" s="2">
        <v>1.576012</v>
      </c>
      <c r="G338">
        <v>2.2957550000000002</v>
      </c>
      <c r="H338">
        <v>4.5300000000000001E-4</v>
      </c>
      <c r="I338" s="2">
        <v>56</v>
      </c>
      <c r="J338" s="2">
        <v>6.6871970000000003</v>
      </c>
      <c r="K338" s="2">
        <v>1.6418619999999999</v>
      </c>
      <c r="M338">
        <v>2.2920720000000001</v>
      </c>
      <c r="N338">
        <v>3.1E-4</v>
      </c>
      <c r="O338" s="2">
        <v>56</v>
      </c>
      <c r="P338" s="2">
        <v>6.4218159999999997</v>
      </c>
      <c r="Q338" s="2">
        <v>1.5393600000000001</v>
      </c>
      <c r="U338">
        <f t="shared" si="17"/>
        <v>1.5857446666666668</v>
      </c>
      <c r="W338">
        <f t="shared" si="22"/>
        <v>7.2479859285183398E-2</v>
      </c>
      <c r="Y338">
        <f t="shared" si="18"/>
        <v>8.5979728134351688E-3</v>
      </c>
      <c r="AA338">
        <f t="shared" si="19"/>
        <v>2.7358749492350707E-2</v>
      </c>
      <c r="AC338" s="2">
        <v>56</v>
      </c>
      <c r="AD338">
        <f t="shared" si="20"/>
        <v>6.6422826666666666</v>
      </c>
      <c r="AF338">
        <f t="shared" si="21"/>
        <v>0.20179379349804924</v>
      </c>
    </row>
    <row r="339" spans="1:32" x14ac:dyDescent="0.3">
      <c r="A339">
        <v>2.289358</v>
      </c>
      <c r="B339">
        <v>4.4200000000000001E-4</v>
      </c>
      <c r="C339" s="2">
        <v>58</v>
      </c>
      <c r="D339" s="2">
        <v>6.089588</v>
      </c>
      <c r="E339" s="2">
        <v>1.9511179999999999</v>
      </c>
      <c r="G339">
        <v>2.2870550000000001</v>
      </c>
      <c r="H339">
        <v>3.7599999999999998E-4</v>
      </c>
      <c r="I339" s="2">
        <v>58</v>
      </c>
      <c r="J339" s="2">
        <v>5.918857</v>
      </c>
      <c r="K339" s="2">
        <v>1.85694</v>
      </c>
      <c r="M339">
        <v>2.284789</v>
      </c>
      <c r="N339">
        <v>3.28E-4</v>
      </c>
      <c r="O339" s="2">
        <v>58</v>
      </c>
      <c r="P339" s="2">
        <v>5.7435879999999999</v>
      </c>
      <c r="Q339" s="2">
        <v>1.7795810000000001</v>
      </c>
      <c r="U339">
        <f t="shared" si="17"/>
        <v>1.8625463333333334</v>
      </c>
      <c r="W339">
        <f t="shared" si="22"/>
        <v>5.4701073485810096E-2</v>
      </c>
      <c r="Y339">
        <f t="shared" si="18"/>
        <v>6.4889522045865613E-3</v>
      </c>
      <c r="AA339">
        <f t="shared" si="19"/>
        <v>2.0647845914994439E-2</v>
      </c>
      <c r="AC339" s="2">
        <v>58</v>
      </c>
      <c r="AD339">
        <f t="shared" si="20"/>
        <v>5.9173443333333333</v>
      </c>
      <c r="AF339">
        <f t="shared" si="21"/>
        <v>0.17300495981425895</v>
      </c>
    </row>
    <row r="340" spans="1:32" x14ac:dyDescent="0.3">
      <c r="A340">
        <v>2.2826580000000001</v>
      </c>
      <c r="B340">
        <v>3.2299999999999999E-4</v>
      </c>
      <c r="C340" s="2">
        <v>60</v>
      </c>
      <c r="D340" s="2">
        <v>5.5297640000000001</v>
      </c>
      <c r="E340" s="2">
        <v>1.8292079999999999</v>
      </c>
      <c r="G340">
        <v>2.278254</v>
      </c>
      <c r="H340">
        <v>2.5900000000000001E-4</v>
      </c>
      <c r="I340" s="2">
        <v>60</v>
      </c>
      <c r="J340" s="2">
        <v>5.1208429999999998</v>
      </c>
      <c r="K340" s="2">
        <v>1.774931</v>
      </c>
      <c r="M340">
        <v>2.2806850000000001</v>
      </c>
      <c r="N340">
        <v>2.8400000000000002E-4</v>
      </c>
      <c r="O340" s="2">
        <v>60</v>
      </c>
      <c r="P340" s="2">
        <v>5.3819210000000002</v>
      </c>
      <c r="Q340" s="2">
        <v>1.684661</v>
      </c>
      <c r="U340">
        <f t="shared" si="17"/>
        <v>1.7629333333333335</v>
      </c>
      <c r="W340">
        <f t="shared" si="22"/>
        <v>6.3830529137709702E-2</v>
      </c>
      <c r="Y340">
        <f t="shared" si="18"/>
        <v>7.5719401169615664E-3</v>
      </c>
      <c r="AA340">
        <f t="shared" si="19"/>
        <v>2.4093913452171704E-2</v>
      </c>
      <c r="AC340" s="2">
        <v>60</v>
      </c>
      <c r="AD340">
        <f t="shared" si="20"/>
        <v>5.344176</v>
      </c>
      <c r="AF340">
        <f t="shared" si="21"/>
        <v>0.20705702071893159</v>
      </c>
    </row>
    <row r="341" spans="1:32" x14ac:dyDescent="0.3">
      <c r="A341">
        <v>2.2709359999999998</v>
      </c>
      <c r="B341">
        <v>2.04E-4</v>
      </c>
      <c r="C341" s="2">
        <v>62</v>
      </c>
      <c r="D341" s="2">
        <v>4.268993</v>
      </c>
      <c r="E341" s="2">
        <v>1.9310389999999999</v>
      </c>
      <c r="G341">
        <v>2.273231</v>
      </c>
      <c r="H341">
        <v>2.4399999999999999E-4</v>
      </c>
      <c r="I341" s="2">
        <v>62</v>
      </c>
      <c r="J341" s="2">
        <v>4.5408609999999996</v>
      </c>
      <c r="K341" s="2">
        <v>1.9188780000000001</v>
      </c>
      <c r="M341">
        <v>2.2756539999999998</v>
      </c>
      <c r="N341">
        <v>2.63E-4</v>
      </c>
      <c r="O341" s="2">
        <v>62</v>
      </c>
      <c r="P341" s="2">
        <v>4.7753670000000001</v>
      </c>
      <c r="Q341" s="2">
        <v>2.0335589999999999</v>
      </c>
      <c r="U341">
        <f t="shared" si="17"/>
        <v>1.9611586666666667</v>
      </c>
      <c r="W341">
        <f t="shared" si="22"/>
        <v>8.1091712773254332E-2</v>
      </c>
      <c r="Y341">
        <f t="shared" si="18"/>
        <v>9.6195598155895349E-3</v>
      </c>
      <c r="AA341">
        <f t="shared" si="19"/>
        <v>3.0609439333205899E-2</v>
      </c>
      <c r="AC341" s="2">
        <v>62</v>
      </c>
      <c r="AD341">
        <f t="shared" si="20"/>
        <v>4.5284070000000005</v>
      </c>
      <c r="AF341">
        <f t="shared" si="21"/>
        <v>0.25341662052043867</v>
      </c>
    </row>
    <row r="342" spans="1:32" x14ac:dyDescent="0.3">
      <c r="A342">
        <v>2.2669450000000002</v>
      </c>
      <c r="B342">
        <v>1.6899999999999999E-4</v>
      </c>
      <c r="C342" s="2">
        <v>64</v>
      </c>
      <c r="D342" s="2">
        <v>3.7226110000000001</v>
      </c>
      <c r="E342" s="2">
        <v>2.0434890000000001</v>
      </c>
      <c r="G342">
        <v>2.2665820000000001</v>
      </c>
      <c r="H342">
        <v>1.3799999999999999E-4</v>
      </c>
      <c r="I342" s="2">
        <v>64</v>
      </c>
      <c r="J342" s="2">
        <v>3.753943</v>
      </c>
      <c r="K342" s="2">
        <v>1.8433580000000001</v>
      </c>
      <c r="M342">
        <v>2.2702</v>
      </c>
      <c r="N342">
        <v>1.9599999999999999E-4</v>
      </c>
      <c r="O342" s="2">
        <v>64</v>
      </c>
      <c r="P342" s="2">
        <v>4.1960259999999998</v>
      </c>
      <c r="Q342" s="2">
        <v>1.910196</v>
      </c>
      <c r="U342">
        <f t="shared" si="17"/>
        <v>1.9323476666666668</v>
      </c>
      <c r="W342">
        <f t="shared" si="22"/>
        <v>4.7261603040946426E-2</v>
      </c>
      <c r="Y342">
        <f t="shared" si="18"/>
        <v>5.6064399417024074E-3</v>
      </c>
      <c r="AA342">
        <f t="shared" si="19"/>
        <v>1.7839691894497061E-2</v>
      </c>
      <c r="AC342" s="2">
        <v>64</v>
      </c>
      <c r="AD342">
        <f t="shared" si="20"/>
        <v>3.89086</v>
      </c>
      <c r="AF342">
        <f t="shared" si="21"/>
        <v>0.26474542342219992</v>
      </c>
    </row>
    <row r="343" spans="1:32" x14ac:dyDescent="0.3">
      <c r="A343">
        <v>2.2626279999999999</v>
      </c>
      <c r="B343">
        <v>1.3200000000000001E-4</v>
      </c>
      <c r="C343" s="2">
        <v>66</v>
      </c>
      <c r="D343" s="2">
        <v>3.0430990000000002</v>
      </c>
      <c r="E343" s="2">
        <v>2.1176309999999998</v>
      </c>
      <c r="G343">
        <v>2.2625670000000002</v>
      </c>
      <c r="H343">
        <v>1.22E-4</v>
      </c>
      <c r="I343" s="2">
        <v>66</v>
      </c>
      <c r="J343" s="2">
        <v>3.1137769999999998</v>
      </c>
      <c r="K343" s="2">
        <v>2.0006200000000001</v>
      </c>
      <c r="M343">
        <v>2.262969</v>
      </c>
      <c r="N343">
        <v>1.22E-4</v>
      </c>
      <c r="O343" s="2">
        <v>66</v>
      </c>
      <c r="P343" s="2">
        <v>3.1768839999999998</v>
      </c>
      <c r="Q343" s="2">
        <v>1.95068</v>
      </c>
      <c r="U343">
        <f t="shared" si="17"/>
        <v>2.022977</v>
      </c>
      <c r="W343">
        <f t="shared" si="22"/>
        <v>3.5312912652456251E-2</v>
      </c>
      <c r="Y343">
        <f t="shared" si="18"/>
        <v>4.1890183830847567E-3</v>
      </c>
      <c r="AA343">
        <f t="shared" si="19"/>
        <v>1.3329456494975696E-2</v>
      </c>
      <c r="AC343" s="2">
        <v>66</v>
      </c>
      <c r="AD343">
        <f t="shared" si="20"/>
        <v>3.1112533333333334</v>
      </c>
      <c r="AF343">
        <f t="shared" si="21"/>
        <v>6.6928194554562032E-2</v>
      </c>
    </row>
    <row r="344" spans="1:32" x14ac:dyDescent="0.3">
      <c r="A344">
        <v>2.2598199999999999</v>
      </c>
      <c r="B344">
        <v>8.8852399999999997E-5</v>
      </c>
      <c r="C344" s="2">
        <v>68</v>
      </c>
      <c r="D344" s="2">
        <v>2.6314440000000001</v>
      </c>
      <c r="E344" s="2">
        <v>1.9941340000000001</v>
      </c>
      <c r="G344">
        <v>2.2575789999999998</v>
      </c>
      <c r="H344" s="1">
        <v>6.2356789999999998E-5</v>
      </c>
      <c r="I344" s="2">
        <v>68</v>
      </c>
      <c r="J344" s="2">
        <v>2.2547519999999999</v>
      </c>
      <c r="K344" s="2">
        <v>1.9173629999999999</v>
      </c>
      <c r="M344">
        <v>2.2604570000000002</v>
      </c>
      <c r="N344">
        <v>1.06E-4</v>
      </c>
      <c r="O344" s="2">
        <v>68</v>
      </c>
      <c r="P344" s="2">
        <v>2.7211590000000001</v>
      </c>
      <c r="Q344" s="2">
        <v>2.0364200000000001</v>
      </c>
      <c r="U344">
        <f t="shared" si="17"/>
        <v>1.982639</v>
      </c>
      <c r="W344">
        <f t="shared" si="22"/>
        <v>8.4186012047726924E-2</v>
      </c>
      <c r="Y344">
        <f t="shared" si="18"/>
        <v>9.9866231805150526E-3</v>
      </c>
      <c r="AA344">
        <f t="shared" si="19"/>
        <v>3.17774349603989E-2</v>
      </c>
      <c r="AC344" s="2">
        <v>68</v>
      </c>
      <c r="AD344">
        <f t="shared" si="20"/>
        <v>2.5357850000000002</v>
      </c>
      <c r="AF344">
        <f t="shared" si="21"/>
        <v>0.24748102073290401</v>
      </c>
    </row>
    <row r="345" spans="1:32" x14ac:dyDescent="0.3">
      <c r="A345">
        <v>2.2557070000000001</v>
      </c>
      <c r="B345">
        <v>4.5516870000000003E-5</v>
      </c>
      <c r="C345" s="2">
        <v>70</v>
      </c>
      <c r="D345" s="2">
        <v>1.8406530000000001</v>
      </c>
      <c r="E345" s="2">
        <v>1.8524179999999999</v>
      </c>
      <c r="G345">
        <v>2.254902</v>
      </c>
      <c r="H345" s="1">
        <v>5.6092669999999997E-5</v>
      </c>
      <c r="I345" s="2">
        <v>70</v>
      </c>
      <c r="J345" s="2">
        <v>1.457217</v>
      </c>
      <c r="K345" s="2">
        <v>2.1426789999999998</v>
      </c>
      <c r="M345">
        <v>2.255093</v>
      </c>
      <c r="N345">
        <v>6.0891289999999997E-5</v>
      </c>
      <c r="O345" s="2">
        <v>70</v>
      </c>
      <c r="P345" s="2">
        <v>1.528907</v>
      </c>
      <c r="Q345" s="2">
        <v>2.191141</v>
      </c>
      <c r="U345">
        <f t="shared" si="17"/>
        <v>2.0620793333333332</v>
      </c>
      <c r="W345">
        <f t="shared" si="22"/>
        <v>3.4267808829862627E-2</v>
      </c>
      <c r="Y345">
        <f t="shared" si="18"/>
        <v>4.0650422282950353E-3</v>
      </c>
      <c r="AA345">
        <f t="shared" si="19"/>
        <v>1.2934964370434803E-2</v>
      </c>
      <c r="AC345" s="2">
        <v>70</v>
      </c>
      <c r="AD345">
        <f t="shared" si="20"/>
        <v>1.6089256666666667</v>
      </c>
      <c r="AF345">
        <f t="shared" si="21"/>
        <v>0.20385787153145124</v>
      </c>
    </row>
    <row r="346" spans="1:32" x14ac:dyDescent="0.3">
      <c r="A346">
        <v>2.254073</v>
      </c>
      <c r="B346">
        <v>3.9241730000000003E-5</v>
      </c>
      <c r="C346" s="2">
        <v>72</v>
      </c>
      <c r="D346" s="2">
        <v>1.338956</v>
      </c>
      <c r="E346" s="2">
        <v>1.9464669999999999</v>
      </c>
      <c r="G346">
        <v>2.2536550000000002</v>
      </c>
      <c r="H346" s="1">
        <v>4.6927140000000003E-5</v>
      </c>
      <c r="I346" s="2">
        <v>72</v>
      </c>
      <c r="J346" s="2">
        <v>1.148137</v>
      </c>
      <c r="K346" s="2">
        <v>2.0878290000000002</v>
      </c>
      <c r="M346">
        <v>2.2539750000000001</v>
      </c>
      <c r="N346">
        <v>4.7036380000000001E-5</v>
      </c>
      <c r="O346" s="2">
        <v>72</v>
      </c>
      <c r="P346" s="2">
        <v>1.1999150000000001</v>
      </c>
      <c r="Q346" s="2">
        <v>2.054827</v>
      </c>
      <c r="U346">
        <f t="shared" si="17"/>
        <v>2.0297076666666669</v>
      </c>
      <c r="W346">
        <f t="shared" si="22"/>
        <v>2.3335937992718582E-2</v>
      </c>
      <c r="Y346">
        <f t="shared" si="18"/>
        <v>2.7682415834714398E-3</v>
      </c>
      <c r="AA346">
        <f t="shared" si="19"/>
        <v>8.8085447186061223E-3</v>
      </c>
      <c r="AC346" s="2">
        <v>72</v>
      </c>
      <c r="AD346">
        <f t="shared" si="20"/>
        <v>1.2290026666666665</v>
      </c>
      <c r="AF346">
        <f t="shared" si="21"/>
        <v>9.8678984360061894E-2</v>
      </c>
    </row>
    <row r="347" spans="1:32" x14ac:dyDescent="0.3">
      <c r="A347">
        <v>2.2516669999999999</v>
      </c>
      <c r="B347">
        <v>4.4366770000000001E-5</v>
      </c>
      <c r="C347" s="2">
        <v>74</v>
      </c>
      <c r="D347" s="2">
        <v>0.40612799999999999</v>
      </c>
      <c r="E347" s="2">
        <v>2.184104</v>
      </c>
      <c r="G347">
        <v>2.2518039999999999</v>
      </c>
      <c r="H347" s="1">
        <v>3.3747110000000002E-5</v>
      </c>
      <c r="I347" s="2">
        <v>74</v>
      </c>
      <c r="J347" s="2">
        <v>0.53792099999999998</v>
      </c>
      <c r="K347" s="2">
        <v>1.974977</v>
      </c>
      <c r="M347">
        <v>2.2512629999999998</v>
      </c>
      <c r="N347">
        <v>1.8222840000000001E-5</v>
      </c>
      <c r="O347" s="2">
        <v>74</v>
      </c>
      <c r="P347" s="2">
        <v>0.46767700000000001</v>
      </c>
      <c r="Q347" s="2">
        <v>1.780219</v>
      </c>
      <c r="U347">
        <f t="shared" si="17"/>
        <v>1.9797666666666667</v>
      </c>
      <c r="W347">
        <f>_xlfn.STDEV.S(K347,Q347)</f>
        <v>0.1377147024903296</v>
      </c>
      <c r="Y347">
        <f t="shared" si="18"/>
        <v>1.6336500645831385E-2</v>
      </c>
      <c r="AA347">
        <f t="shared" si="19"/>
        <v>5.1982745055035466E-2</v>
      </c>
      <c r="AC347" s="2">
        <v>74</v>
      </c>
      <c r="AD347">
        <f t="shared" si="20"/>
        <v>0.47057533333333329</v>
      </c>
      <c r="AF347">
        <f t="shared" si="21"/>
        <v>6.5944286821023407E-2</v>
      </c>
    </row>
    <row r="348" spans="1:32" x14ac:dyDescent="0.3">
      <c r="A348">
        <v>2.251058</v>
      </c>
      <c r="B348">
        <v>1.7326350000000001E-5</v>
      </c>
      <c r="C348" s="2">
        <v>76</v>
      </c>
      <c r="D348" s="2">
        <v>0.41079399999999999</v>
      </c>
      <c r="E348" s="2">
        <v>1.7875430000000001</v>
      </c>
      <c r="G348">
        <v>2.2506059999999999</v>
      </c>
      <c r="H348" s="1">
        <v>1.7807989999999999E-5</v>
      </c>
      <c r="I348" s="2">
        <v>76</v>
      </c>
      <c r="J348" s="2">
        <v>0.123344</v>
      </c>
      <c r="K348" s="2">
        <v>1.8272459999999999</v>
      </c>
      <c r="M348">
        <v>2.2508189999999999</v>
      </c>
      <c r="N348">
        <v>1.9886280000000002E-5</v>
      </c>
      <c r="O348" s="2">
        <v>76</v>
      </c>
      <c r="P348" s="2">
        <v>0.212812</v>
      </c>
      <c r="Q348" s="2">
        <v>1.7599959999999999</v>
      </c>
      <c r="U348">
        <f t="shared" si="17"/>
        <v>1.791595</v>
      </c>
      <c r="W348">
        <f t="shared" si="22"/>
        <v>4.755293103479534E-2</v>
      </c>
      <c r="Y348">
        <f t="shared" si="18"/>
        <v>5.6409989239577388E-3</v>
      </c>
      <c r="AA348">
        <f t="shared" si="19"/>
        <v>1.7949658576033523E-2</v>
      </c>
      <c r="AC348" s="2">
        <v>76</v>
      </c>
      <c r="AD348">
        <f t="shared" si="20"/>
        <v>0.24898333333333333</v>
      </c>
      <c r="AF348">
        <f t="shared" si="21"/>
        <v>0.14709911502566334</v>
      </c>
    </row>
    <row r="349" spans="1:32" x14ac:dyDescent="0.3">
      <c r="A349">
        <v>2.249555</v>
      </c>
      <c r="B349">
        <v>1.1387450000000001E-5</v>
      </c>
      <c r="C349" s="2">
        <v>78</v>
      </c>
      <c r="D349" s="2">
        <v>-0.23644899999999999</v>
      </c>
      <c r="E349" s="2">
        <v>1.6310800000000001</v>
      </c>
      <c r="G349">
        <v>2.2493810000000001</v>
      </c>
      <c r="H349" s="1">
        <v>1.2425780000000001E-5</v>
      </c>
      <c r="I349" s="2">
        <v>78</v>
      </c>
      <c r="J349" s="2">
        <v>-0.354325</v>
      </c>
      <c r="K349" s="2">
        <v>1.646225</v>
      </c>
      <c r="M349">
        <v>2.2501760000000002</v>
      </c>
      <c r="N349">
        <v>2.1129369999999999E-5</v>
      </c>
      <c r="O349" s="2">
        <v>78</v>
      </c>
      <c r="P349" s="2">
        <v>-0.13999800000000001</v>
      </c>
      <c r="Q349" s="2">
        <v>1.8277939999999999</v>
      </c>
      <c r="U349">
        <f t="shared" si="17"/>
        <v>1.7016996666666666</v>
      </c>
      <c r="W349">
        <f>_xlfn.STDEV.S(K349,E349)</f>
        <v>1.0709132201070237E-2</v>
      </c>
      <c r="Y349">
        <f t="shared" si="18"/>
        <v>1.2703781219827466E-3</v>
      </c>
      <c r="AA349">
        <f t="shared" si="19"/>
        <v>4.0423431841490991E-3</v>
      </c>
      <c r="AC349" s="2">
        <v>78</v>
      </c>
      <c r="AD349">
        <v>0</v>
      </c>
      <c r="AF349">
        <v>0</v>
      </c>
    </row>
    <row r="350" spans="1:32" x14ac:dyDescent="0.3">
      <c r="A350">
        <v>2.2491810000000001</v>
      </c>
      <c r="B350">
        <v>7.3095699999999999E-6</v>
      </c>
      <c r="C350" s="2">
        <v>80</v>
      </c>
      <c r="D350" s="2">
        <v>-0.469447</v>
      </c>
      <c r="E350" s="2">
        <v>1.4225950000000001</v>
      </c>
      <c r="G350">
        <v>2.249171</v>
      </c>
      <c r="H350" s="1">
        <v>7.0235739999999997E-6</v>
      </c>
      <c r="I350" s="2">
        <v>80</v>
      </c>
      <c r="J350" s="2">
        <v>-0.44887100000000002</v>
      </c>
      <c r="K350" s="2">
        <v>1.427754</v>
      </c>
      <c r="M350">
        <v>2.249304</v>
      </c>
      <c r="N350">
        <v>1.6573049999999999E-5</v>
      </c>
      <c r="O350" s="2">
        <v>80</v>
      </c>
      <c r="P350" s="2">
        <v>-0.522281</v>
      </c>
      <c r="Q350" s="2">
        <v>1.587299</v>
      </c>
      <c r="U350">
        <f t="shared" si="17"/>
        <v>1.4792160000000001</v>
      </c>
      <c r="W350">
        <f>_xlfn.STDEV.S(K350,E350)</f>
        <v>3.6479638841413376E-3</v>
      </c>
      <c r="Y350">
        <f t="shared" si="18"/>
        <v>4.3274220741557583E-4</v>
      </c>
      <c r="AA350">
        <f t="shared" si="19"/>
        <v>1.3769857039963623E-3</v>
      </c>
      <c r="AC350" s="2">
        <v>80</v>
      </c>
      <c r="AD350">
        <v>0</v>
      </c>
      <c r="AF350">
        <v>0</v>
      </c>
    </row>
    <row r="351" spans="1:32" x14ac:dyDescent="0.3">
      <c r="A351">
        <v>2.2488139999999999</v>
      </c>
      <c r="B351">
        <v>6.9797899999999998E-6</v>
      </c>
      <c r="C351">
        <v>82</v>
      </c>
      <c r="D351">
        <v>-0.65738799999999997</v>
      </c>
      <c r="E351">
        <v>1.336363</v>
      </c>
      <c r="G351">
        <v>2.2484850000000001</v>
      </c>
      <c r="H351" s="1">
        <v>8.9832579999999993E-6</v>
      </c>
      <c r="I351">
        <v>82</v>
      </c>
      <c r="J351">
        <v>-0.79885399999999995</v>
      </c>
      <c r="K351">
        <v>1.427651</v>
      </c>
      <c r="M351">
        <v>2.2487270000000001</v>
      </c>
      <c r="N351">
        <v>6.9390860000000002E-6</v>
      </c>
      <c r="O351">
        <v>82</v>
      </c>
      <c r="P351">
        <v>-0.69613700000000001</v>
      </c>
      <c r="Q351">
        <v>1.355777</v>
      </c>
    </row>
    <row r="352" spans="1:32" x14ac:dyDescent="0.3">
      <c r="A352">
        <v>2.2486459999999999</v>
      </c>
      <c r="B352">
        <v>6.1403700000000001E-6</v>
      </c>
      <c r="C352">
        <v>84</v>
      </c>
      <c r="D352">
        <v>-0.77587399999999995</v>
      </c>
      <c r="E352">
        <v>1.2899290000000001</v>
      </c>
      <c r="G352">
        <v>2.2484310000000001</v>
      </c>
      <c r="H352" s="1">
        <v>5.6715860000000001E-6</v>
      </c>
      <c r="I352">
        <v>84</v>
      </c>
      <c r="J352">
        <v>-0.90559999999999996</v>
      </c>
      <c r="K352">
        <v>1.222145</v>
      </c>
      <c r="M352">
        <v>2.2480859999999998</v>
      </c>
      <c r="N352">
        <v>5.2673749999999997E-6</v>
      </c>
      <c r="O352">
        <v>84</v>
      </c>
      <c r="P352">
        <v>-1.0785819999999999</v>
      </c>
      <c r="Q352">
        <v>1.144069</v>
      </c>
    </row>
    <row r="353" spans="1:17" x14ac:dyDescent="0.3">
      <c r="A353">
        <v>2.2481580000000001</v>
      </c>
      <c r="B353">
        <v>4.5809149999999998E-6</v>
      </c>
      <c r="C353">
        <v>86</v>
      </c>
      <c r="D353">
        <v>-1.0611250000000001</v>
      </c>
      <c r="E353">
        <v>1.0573140000000001</v>
      </c>
      <c r="G353">
        <v>2.2484549999999999</v>
      </c>
      <c r="H353" s="1">
        <v>4.400781E-6</v>
      </c>
      <c r="I353">
        <v>86</v>
      </c>
      <c r="J353">
        <v>-0.93667999999999996</v>
      </c>
      <c r="K353">
        <v>1.127405</v>
      </c>
      <c r="M353">
        <v>2.2486109999999999</v>
      </c>
      <c r="N353">
        <v>4.3447600000000001E-6</v>
      </c>
      <c r="O353">
        <v>86</v>
      </c>
      <c r="P353">
        <v>-0.87279399999999996</v>
      </c>
      <c r="Q353">
        <v>1.11852</v>
      </c>
    </row>
    <row r="354" spans="1:17" x14ac:dyDescent="0.3">
      <c r="A354">
        <v>2.2481119999999999</v>
      </c>
      <c r="B354">
        <v>3.7376060000000002E-6</v>
      </c>
      <c r="C354">
        <v>88</v>
      </c>
      <c r="D354">
        <v>-1.1366019999999999</v>
      </c>
      <c r="E354">
        <v>0.99060400000000004</v>
      </c>
      <c r="G354">
        <v>2.2481559999999998</v>
      </c>
      <c r="H354" s="1">
        <v>4.1131359999999998E-6</v>
      </c>
      <c r="I354">
        <v>88</v>
      </c>
      <c r="J354">
        <v>-1.0794619999999999</v>
      </c>
      <c r="K354">
        <v>1.0519350000000001</v>
      </c>
      <c r="M354">
        <v>2.2487159999999999</v>
      </c>
      <c r="N354">
        <v>2.8304090000000001E-6</v>
      </c>
      <c r="O354">
        <v>88</v>
      </c>
      <c r="P354">
        <v>-0.84841299999999997</v>
      </c>
      <c r="Q354">
        <v>1.036368</v>
      </c>
    </row>
    <row r="355" spans="1:17" x14ac:dyDescent="0.3">
      <c r="A355">
        <v>2.2481089999999999</v>
      </c>
      <c r="B355">
        <v>3.8872010000000001E-6</v>
      </c>
      <c r="C355">
        <v>90</v>
      </c>
      <c r="D355">
        <v>-1.1259760000000001</v>
      </c>
      <c r="E355">
        <v>1.0154749999999999</v>
      </c>
      <c r="G355">
        <v>2.2481939999999998</v>
      </c>
      <c r="H355" s="1">
        <v>3.925748E-6</v>
      </c>
      <c r="I355">
        <v>90</v>
      </c>
      <c r="J355">
        <v>-1.083202</v>
      </c>
      <c r="K355">
        <v>0.96461399999999997</v>
      </c>
      <c r="M355">
        <v>2.249209</v>
      </c>
      <c r="N355">
        <v>3.7455139999999999E-6</v>
      </c>
      <c r="O355">
        <v>90</v>
      </c>
      <c r="P355">
        <v>-0.61824000000000001</v>
      </c>
      <c r="Q355">
        <v>1.1377539999999999</v>
      </c>
    </row>
    <row r="356" spans="1:17" x14ac:dyDescent="0.3">
      <c r="A356">
        <v>2.2480349999999998</v>
      </c>
      <c r="B356">
        <v>3.3231820000000001E-6</v>
      </c>
      <c r="C356">
        <v>92</v>
      </c>
      <c r="D356">
        <v>-1.1956340000000001</v>
      </c>
      <c r="E356">
        <v>0.879857</v>
      </c>
      <c r="G356">
        <v>2.2484329999999999</v>
      </c>
      <c r="H356" s="1">
        <v>2.9923129999999999E-6</v>
      </c>
      <c r="I356">
        <v>92</v>
      </c>
      <c r="J356">
        <v>-1.0503990000000001</v>
      </c>
      <c r="K356">
        <v>0.97672300000000001</v>
      </c>
      <c r="M356">
        <v>2.2488079999999999</v>
      </c>
      <c r="N356">
        <v>4.196969E-6</v>
      </c>
      <c r="O356">
        <v>92</v>
      </c>
      <c r="P356">
        <v>-0.82463500000000001</v>
      </c>
      <c r="Q356">
        <v>1.112803</v>
      </c>
    </row>
    <row r="357" spans="1:17" x14ac:dyDescent="0.3">
      <c r="A357">
        <v>2.2484060000000001</v>
      </c>
      <c r="B357">
        <v>2.2028139999999999E-6</v>
      </c>
      <c r="C357">
        <v>94</v>
      </c>
      <c r="D357">
        <v>-1.089183</v>
      </c>
      <c r="E357">
        <v>0.78579900000000003</v>
      </c>
      <c r="G357">
        <v>2.2482920000000002</v>
      </c>
      <c r="H357" s="1">
        <v>2.2760989999999999E-6</v>
      </c>
      <c r="I357">
        <v>94</v>
      </c>
      <c r="J357">
        <v>-1.1570929999999999</v>
      </c>
      <c r="K357">
        <v>0.804697</v>
      </c>
      <c r="M357">
        <v>2.2480880000000001</v>
      </c>
      <c r="N357">
        <v>3.2182240000000002E-6</v>
      </c>
      <c r="O357">
        <v>94</v>
      </c>
      <c r="P357">
        <v>-1.2185889999999999</v>
      </c>
      <c r="Q357">
        <v>0.85186899999999999</v>
      </c>
    </row>
    <row r="358" spans="1:17" x14ac:dyDescent="0.3">
      <c r="A358">
        <v>2.2478820000000002</v>
      </c>
      <c r="B358">
        <v>2.0984359999999998E-6</v>
      </c>
      <c r="C358">
        <v>96</v>
      </c>
      <c r="D358">
        <v>-1.3395870000000001</v>
      </c>
      <c r="E358">
        <v>0.68296299999999999</v>
      </c>
      <c r="G358">
        <v>2.2481740000000001</v>
      </c>
      <c r="H358" s="1">
        <v>2.0887410000000001E-6</v>
      </c>
      <c r="I358">
        <v>96</v>
      </c>
      <c r="J358">
        <v>-1.2047060000000001</v>
      </c>
      <c r="K358">
        <v>0.733101</v>
      </c>
      <c r="M358">
        <v>2.2484829999999998</v>
      </c>
      <c r="N358">
        <v>2.4862099999999999E-6</v>
      </c>
      <c r="O358">
        <v>96</v>
      </c>
      <c r="P358">
        <v>-1.03521</v>
      </c>
      <c r="Q358">
        <v>0.89572399999999996</v>
      </c>
    </row>
    <row r="359" spans="1:17" x14ac:dyDescent="0.3">
      <c r="A359">
        <v>2.2478660000000001</v>
      </c>
      <c r="B359">
        <v>2.2486200000000001E-6</v>
      </c>
      <c r="C359">
        <v>98</v>
      </c>
      <c r="D359">
        <v>-1.36321</v>
      </c>
      <c r="E359">
        <v>0.67098500000000005</v>
      </c>
      <c r="G359">
        <v>2.248475</v>
      </c>
      <c r="H359" s="1">
        <v>2.9399719999999999E-6</v>
      </c>
      <c r="I359">
        <v>98</v>
      </c>
      <c r="J359">
        <v>-1.0669139999999999</v>
      </c>
      <c r="K359">
        <v>0.94047700000000001</v>
      </c>
      <c r="M359">
        <v>2.2486039999999998</v>
      </c>
      <c r="N359">
        <v>3.3456740000000001E-6</v>
      </c>
      <c r="O359">
        <v>98</v>
      </c>
      <c r="P359">
        <v>-1.0100199999999999</v>
      </c>
      <c r="Q359">
        <v>0.94865500000000003</v>
      </c>
    </row>
    <row r="360" spans="1:17" x14ac:dyDescent="0.3">
      <c r="A360">
        <v>2.248402</v>
      </c>
      <c r="B360">
        <v>2.193092E-6</v>
      </c>
      <c r="C360">
        <v>100</v>
      </c>
      <c r="D360">
        <v>-1.103418</v>
      </c>
      <c r="E360">
        <v>0.75829299999999999</v>
      </c>
      <c r="G360">
        <v>2.2481119999999999</v>
      </c>
      <c r="H360" s="1">
        <v>2.0349990000000002E-6</v>
      </c>
      <c r="I360">
        <v>100</v>
      </c>
      <c r="J360">
        <v>-1.2492259999999999</v>
      </c>
      <c r="K360">
        <v>0.70238800000000001</v>
      </c>
      <c r="M360">
        <v>2.248211</v>
      </c>
      <c r="N360">
        <v>1.854417E-6</v>
      </c>
      <c r="O360">
        <v>100</v>
      </c>
      <c r="P360">
        <v>-1.1927300000000001</v>
      </c>
      <c r="Q360">
        <v>0.71713400000000005</v>
      </c>
    </row>
    <row r="361" spans="1:17" x14ac:dyDescent="0.3">
      <c r="A361">
        <v>2.2480129999999998</v>
      </c>
      <c r="B361">
        <v>1.9810679999999999E-6</v>
      </c>
      <c r="C361">
        <v>2</v>
      </c>
      <c r="D361">
        <v>-1.3092509999999999</v>
      </c>
      <c r="E361">
        <v>0.652837</v>
      </c>
      <c r="G361">
        <v>2.2480980000000002</v>
      </c>
      <c r="H361" s="1">
        <v>2.4612409999999999E-6</v>
      </c>
      <c r="I361">
        <v>2</v>
      </c>
      <c r="J361">
        <v>-1.2297640000000001</v>
      </c>
      <c r="K361">
        <v>0.78953899999999999</v>
      </c>
      <c r="M361">
        <v>2.2480579999999999</v>
      </c>
      <c r="N361">
        <v>2.0373829999999999E-6</v>
      </c>
      <c r="O361">
        <v>2</v>
      </c>
      <c r="P361">
        <v>-1.2862979999999999</v>
      </c>
      <c r="Q361">
        <v>0.75091699999999995</v>
      </c>
    </row>
    <row r="362" spans="1:17" x14ac:dyDescent="0.3">
      <c r="A362">
        <v>2.2480289999999998</v>
      </c>
      <c r="B362">
        <v>2.5198200000000001E-6</v>
      </c>
      <c r="C362">
        <v>4</v>
      </c>
      <c r="D362">
        <v>-1.28409</v>
      </c>
      <c r="E362">
        <v>0.83931900000000004</v>
      </c>
      <c r="G362">
        <v>2.2481930000000001</v>
      </c>
      <c r="H362" s="1">
        <v>3.037089E-6</v>
      </c>
      <c r="I362">
        <v>4</v>
      </c>
      <c r="J362">
        <v>-1.1672629999999999</v>
      </c>
      <c r="K362">
        <v>0.83498499999999998</v>
      </c>
      <c r="M362">
        <v>2.2490410000000001</v>
      </c>
      <c r="N362">
        <v>2.4373209999999999E-6</v>
      </c>
      <c r="O362">
        <v>4</v>
      </c>
      <c r="P362">
        <v>-0.74385000000000001</v>
      </c>
      <c r="Q362">
        <v>0.96754499999999999</v>
      </c>
    </row>
    <row r="363" spans="1:17" x14ac:dyDescent="0.3">
      <c r="A363">
        <v>2.2478500000000001</v>
      </c>
      <c r="B363">
        <v>2.3715129999999998E-6</v>
      </c>
      <c r="C363">
        <v>6</v>
      </c>
      <c r="D363">
        <v>-1.3500620000000001</v>
      </c>
      <c r="E363">
        <v>0.78028399999999998</v>
      </c>
      <c r="G363">
        <v>2.2481960000000001</v>
      </c>
      <c r="H363" s="1">
        <v>3.2582739999999999E-6</v>
      </c>
      <c r="I363">
        <v>6</v>
      </c>
      <c r="J363">
        <v>-1.1497759999999999</v>
      </c>
      <c r="K363">
        <v>0.88474200000000003</v>
      </c>
      <c r="M363">
        <v>2.2483490000000002</v>
      </c>
      <c r="N363">
        <v>2.7325559999999999E-6</v>
      </c>
      <c r="O363">
        <v>6</v>
      </c>
      <c r="P363">
        <v>-1.081218</v>
      </c>
      <c r="Q363">
        <v>0.92326600000000003</v>
      </c>
    </row>
    <row r="364" spans="1:17" x14ac:dyDescent="0.3">
      <c r="A364">
        <v>2.248408</v>
      </c>
      <c r="B364">
        <v>3.1298289999999998E-6</v>
      </c>
      <c r="C364">
        <v>8</v>
      </c>
      <c r="D364">
        <v>-1.0638829999999999</v>
      </c>
      <c r="E364">
        <v>0.88616399999999995</v>
      </c>
      <c r="G364">
        <v>2.2483379999999999</v>
      </c>
      <c r="H364" s="1">
        <v>2.4695529999999998E-6</v>
      </c>
      <c r="I364">
        <v>8</v>
      </c>
      <c r="J364">
        <v>-1.0988720000000001</v>
      </c>
      <c r="K364">
        <v>0.87385000000000002</v>
      </c>
      <c r="M364">
        <v>2.2488429999999999</v>
      </c>
      <c r="N364">
        <v>2.9044329999999999E-6</v>
      </c>
      <c r="O364">
        <v>8</v>
      </c>
      <c r="P364">
        <v>-0.839306</v>
      </c>
      <c r="Q364">
        <v>1.0109509999999999</v>
      </c>
    </row>
    <row r="365" spans="1:17" x14ac:dyDescent="0.3">
      <c r="A365">
        <v>2.2483970000000002</v>
      </c>
      <c r="B365">
        <v>2.9494690000000001E-6</v>
      </c>
      <c r="C365">
        <v>10</v>
      </c>
      <c r="D365">
        <v>-1.0365530000000001</v>
      </c>
      <c r="E365">
        <v>0.97321000000000002</v>
      </c>
      <c r="G365">
        <v>2.24824</v>
      </c>
      <c r="H365" s="1">
        <v>2.9948359999999998E-6</v>
      </c>
      <c r="I365">
        <v>10</v>
      </c>
      <c r="J365">
        <v>-1.109224</v>
      </c>
      <c r="K365">
        <v>0.92077699999999996</v>
      </c>
      <c r="M365">
        <v>2.248176</v>
      </c>
      <c r="N365">
        <v>3.4894340000000001E-6</v>
      </c>
      <c r="O365">
        <v>10</v>
      </c>
      <c r="P365">
        <v>-1.111521</v>
      </c>
      <c r="Q365">
        <v>0.97590299999999996</v>
      </c>
    </row>
    <row r="366" spans="1:17" x14ac:dyDescent="0.3">
      <c r="A366">
        <v>2.2482419999999999</v>
      </c>
      <c r="B366">
        <v>2.772588E-6</v>
      </c>
      <c r="C366">
        <v>12</v>
      </c>
      <c r="D366">
        <v>-1.105491</v>
      </c>
      <c r="E366">
        <v>0.908416</v>
      </c>
      <c r="G366">
        <v>2.2483629999999999</v>
      </c>
      <c r="H366" s="1">
        <v>4.9578759999999998E-6</v>
      </c>
      <c r="I366">
        <v>12</v>
      </c>
      <c r="J366">
        <v>-1.0559320000000001</v>
      </c>
      <c r="K366">
        <v>1.0942019999999999</v>
      </c>
      <c r="M366">
        <v>2.2484039999999998</v>
      </c>
      <c r="N366">
        <v>3.0553050000000001E-6</v>
      </c>
      <c r="O366">
        <v>12</v>
      </c>
      <c r="P366">
        <v>-1.0163420000000001</v>
      </c>
      <c r="Q366">
        <v>0.99731400000000003</v>
      </c>
    </row>
    <row r="367" spans="1:17" x14ac:dyDescent="0.3">
      <c r="A367">
        <v>2.2488779999999999</v>
      </c>
      <c r="B367">
        <v>3.9414909999999998E-6</v>
      </c>
      <c r="C367">
        <v>14</v>
      </c>
      <c r="D367">
        <v>-0.72303799999999996</v>
      </c>
      <c r="E367">
        <v>1.165489</v>
      </c>
      <c r="G367">
        <v>2.2483870000000001</v>
      </c>
      <c r="H367" s="1">
        <v>5.3804030000000001E-6</v>
      </c>
      <c r="I367">
        <v>14</v>
      </c>
      <c r="J367">
        <v>-0.97278500000000001</v>
      </c>
      <c r="K367">
        <v>1.2033259999999999</v>
      </c>
      <c r="M367">
        <v>2.2485330000000001</v>
      </c>
      <c r="N367">
        <v>4.2081179999999996E-6</v>
      </c>
      <c r="O367">
        <v>14</v>
      </c>
      <c r="P367">
        <v>-0.86940099999999998</v>
      </c>
      <c r="Q367">
        <v>1.1577170000000001</v>
      </c>
    </row>
    <row r="368" spans="1:17" x14ac:dyDescent="0.3">
      <c r="A368">
        <v>2.248389</v>
      </c>
      <c r="B368">
        <v>5.4419740000000003E-6</v>
      </c>
      <c r="C368">
        <v>16</v>
      </c>
      <c r="D368">
        <v>-0.93177500000000002</v>
      </c>
      <c r="E368">
        <v>1.206766</v>
      </c>
      <c r="G368">
        <v>2.2487119999999998</v>
      </c>
      <c r="H368" s="1">
        <v>7.742624E-6</v>
      </c>
      <c r="I368">
        <v>16</v>
      </c>
      <c r="J368">
        <v>-0.75908699999999996</v>
      </c>
      <c r="K368">
        <v>1.381235</v>
      </c>
      <c r="M368">
        <v>2.2485819999999999</v>
      </c>
      <c r="N368">
        <v>4.2491300000000001E-6</v>
      </c>
      <c r="O368">
        <v>16</v>
      </c>
      <c r="P368">
        <v>-0.89419700000000002</v>
      </c>
      <c r="Q368">
        <v>1.1341300000000001</v>
      </c>
    </row>
    <row r="369" spans="1:17" x14ac:dyDescent="0.3">
      <c r="A369">
        <v>2.248526</v>
      </c>
      <c r="B369">
        <v>6.6302959999999997E-6</v>
      </c>
      <c r="C369">
        <v>18</v>
      </c>
      <c r="D369">
        <v>-0.80108400000000002</v>
      </c>
      <c r="E369">
        <v>1.3046850000000001</v>
      </c>
      <c r="G369">
        <v>2.2489129999999999</v>
      </c>
      <c r="H369" s="1">
        <v>6.0462090000000003E-6</v>
      </c>
      <c r="I369">
        <v>18</v>
      </c>
      <c r="J369">
        <v>-0.62502000000000002</v>
      </c>
      <c r="K369">
        <v>1.341963</v>
      </c>
      <c r="M369">
        <v>2.2486830000000002</v>
      </c>
      <c r="N369">
        <v>7.3226580000000003E-6</v>
      </c>
      <c r="O369">
        <v>18</v>
      </c>
      <c r="P369">
        <v>-0.75173299999999998</v>
      </c>
      <c r="Q369">
        <v>1.3504339999999999</v>
      </c>
    </row>
    <row r="370" spans="1:17" x14ac:dyDescent="0.3">
      <c r="A370">
        <v>2.2487780000000002</v>
      </c>
      <c r="B370">
        <v>8.6623869999999997E-6</v>
      </c>
      <c r="C370">
        <v>20</v>
      </c>
      <c r="D370">
        <v>-0.65482899999999999</v>
      </c>
      <c r="E370">
        <v>1.479743</v>
      </c>
      <c r="G370">
        <v>2.2493660000000002</v>
      </c>
      <c r="H370" s="1">
        <v>1.123795E-5</v>
      </c>
      <c r="I370">
        <v>20</v>
      </c>
      <c r="J370">
        <v>-0.435836</v>
      </c>
      <c r="K370">
        <v>1.5835300000000001</v>
      </c>
      <c r="M370">
        <v>2.2485569999999999</v>
      </c>
      <c r="N370">
        <v>1.007603E-5</v>
      </c>
      <c r="O370">
        <v>20</v>
      </c>
      <c r="P370">
        <v>-0.71598399999999995</v>
      </c>
      <c r="Q370">
        <v>1.5089939999999999</v>
      </c>
    </row>
    <row r="371" spans="1:17" x14ac:dyDescent="0.3">
      <c r="A371">
        <v>2.2503350000000002</v>
      </c>
      <c r="B371">
        <v>1.5214929999999999E-5</v>
      </c>
      <c r="C371">
        <v>22</v>
      </c>
      <c r="D371">
        <v>9.6960000000000005E-2</v>
      </c>
      <c r="E371">
        <v>1.755412</v>
      </c>
      <c r="G371">
        <v>2.2497530000000001</v>
      </c>
      <c r="H371" s="1">
        <v>1.351822E-5</v>
      </c>
      <c r="I371">
        <v>22</v>
      </c>
      <c r="J371">
        <v>-0.20241000000000001</v>
      </c>
      <c r="K371">
        <v>1.696202</v>
      </c>
      <c r="M371">
        <v>2.2496260000000001</v>
      </c>
      <c r="N371">
        <v>1.163138E-5</v>
      </c>
      <c r="O371">
        <v>22</v>
      </c>
      <c r="P371">
        <v>-0.27110000000000001</v>
      </c>
      <c r="Q371">
        <v>1.576219</v>
      </c>
    </row>
    <row r="372" spans="1:17" x14ac:dyDescent="0.3">
      <c r="A372">
        <v>2.250216</v>
      </c>
      <c r="B372">
        <v>2.110337E-5</v>
      </c>
      <c r="C372">
        <v>24</v>
      </c>
      <c r="D372">
        <v>2.7141999999999999E-2</v>
      </c>
      <c r="E372">
        <v>1.882825</v>
      </c>
      <c r="G372">
        <v>2.2499660000000001</v>
      </c>
      <c r="H372" s="1">
        <v>1.7517520000000001E-5</v>
      </c>
      <c r="I372">
        <v>24</v>
      </c>
      <c r="J372">
        <v>-0.123655</v>
      </c>
      <c r="K372">
        <v>1.7908599999999999</v>
      </c>
      <c r="M372">
        <v>2.2497829999999999</v>
      </c>
      <c r="N372">
        <v>1.5939159999999999E-5</v>
      </c>
      <c r="O372">
        <v>24</v>
      </c>
      <c r="P372">
        <v>-0.15343399999999999</v>
      </c>
      <c r="Q372">
        <v>1.733201</v>
      </c>
    </row>
    <row r="373" spans="1:17" x14ac:dyDescent="0.3">
      <c r="A373">
        <v>2.2513070000000002</v>
      </c>
      <c r="B373">
        <v>2.7380289999999999E-5</v>
      </c>
      <c r="C373">
        <v>26</v>
      </c>
      <c r="D373">
        <v>0.37745800000000002</v>
      </c>
      <c r="E373">
        <v>1.9547509999999999</v>
      </c>
      <c r="G373">
        <v>2.2502789999999999</v>
      </c>
      <c r="H373" s="1">
        <v>1.9358809999999999E-5</v>
      </c>
      <c r="I373">
        <v>26</v>
      </c>
      <c r="J373">
        <v>6.7611000000000004E-2</v>
      </c>
      <c r="K373">
        <v>1.8458410000000001</v>
      </c>
      <c r="M373">
        <v>2.250759</v>
      </c>
      <c r="N373">
        <v>2.2103000000000002E-5</v>
      </c>
      <c r="O373">
        <v>26</v>
      </c>
      <c r="P373">
        <v>0.18848100000000001</v>
      </c>
      <c r="Q373">
        <v>1.864908</v>
      </c>
    </row>
    <row r="374" spans="1:17" x14ac:dyDescent="0.3">
      <c r="A374">
        <v>2.2533539999999999</v>
      </c>
      <c r="B374">
        <v>3.724577E-5</v>
      </c>
      <c r="C374">
        <v>28</v>
      </c>
      <c r="D374">
        <v>1.1301829999999999</v>
      </c>
      <c r="E374">
        <v>1.995358</v>
      </c>
      <c r="G374">
        <v>2.2526410000000001</v>
      </c>
      <c r="H374" s="1">
        <v>3.5547879999999998E-5</v>
      </c>
      <c r="I374">
        <v>28</v>
      </c>
      <c r="J374">
        <v>0.86441599999999996</v>
      </c>
      <c r="K374">
        <v>2.031628</v>
      </c>
      <c r="M374">
        <v>2.2521810000000002</v>
      </c>
      <c r="N374">
        <v>3.4385779999999997E-5</v>
      </c>
      <c r="O374">
        <v>28</v>
      </c>
      <c r="P374">
        <v>0.69845000000000002</v>
      </c>
      <c r="Q374">
        <v>2.038808</v>
      </c>
    </row>
    <row r="375" spans="1:17" x14ac:dyDescent="0.3">
      <c r="A375">
        <v>2.257403</v>
      </c>
      <c r="B375">
        <v>8.4580940000000005E-5</v>
      </c>
      <c r="C375">
        <v>30</v>
      </c>
      <c r="D375">
        <v>2.0293169999999998</v>
      </c>
      <c r="E375">
        <v>2.1705679999999998</v>
      </c>
      <c r="G375">
        <v>2.2551100000000002</v>
      </c>
      <c r="H375" s="1">
        <v>4.923502E-5</v>
      </c>
      <c r="I375">
        <v>30</v>
      </c>
      <c r="J375">
        <v>1.574031</v>
      </c>
      <c r="K375">
        <v>2.0769760000000002</v>
      </c>
      <c r="M375">
        <v>2.2549130000000002</v>
      </c>
      <c r="N375">
        <v>5.7304489999999999E-5</v>
      </c>
      <c r="O375">
        <v>30</v>
      </c>
      <c r="P375">
        <v>1.558211</v>
      </c>
      <c r="Q375">
        <v>2.0033639999999999</v>
      </c>
    </row>
    <row r="376" spans="1:17" x14ac:dyDescent="0.3">
      <c r="A376">
        <v>2.2604320000000002</v>
      </c>
      <c r="B376">
        <v>1.06E-4</v>
      </c>
      <c r="C376">
        <v>32</v>
      </c>
      <c r="D376">
        <v>2.6841089999999999</v>
      </c>
      <c r="E376">
        <v>2.0830649999999999</v>
      </c>
      <c r="G376">
        <v>2.2577910000000001</v>
      </c>
      <c r="H376" s="1">
        <v>7.4357989999999994E-5</v>
      </c>
      <c r="I376">
        <v>32</v>
      </c>
      <c r="J376">
        <v>2.2812579999999998</v>
      </c>
      <c r="K376">
        <v>1.973101</v>
      </c>
      <c r="M376">
        <v>2.257708</v>
      </c>
      <c r="N376">
        <v>9.5417549999999996E-5</v>
      </c>
      <c r="O376">
        <v>32</v>
      </c>
      <c r="P376">
        <v>2.0609769999999998</v>
      </c>
      <c r="Q376">
        <v>2.2857919999999998</v>
      </c>
    </row>
    <row r="377" spans="1:17" x14ac:dyDescent="0.3">
      <c r="A377">
        <v>2.2654320000000001</v>
      </c>
      <c r="B377">
        <v>1.06E-4</v>
      </c>
      <c r="C377">
        <v>34</v>
      </c>
      <c r="D377">
        <v>3.704952</v>
      </c>
      <c r="E377">
        <v>1.5722970000000001</v>
      </c>
      <c r="G377">
        <v>2.2612139999999998</v>
      </c>
      <c r="H377">
        <v>1.17E-4</v>
      </c>
      <c r="I377">
        <v>34</v>
      </c>
      <c r="J377">
        <v>2.820173</v>
      </c>
      <c r="K377">
        <v>2.0723310000000001</v>
      </c>
      <c r="M377">
        <v>2.2619069999999999</v>
      </c>
      <c r="N377">
        <v>1.02E-4</v>
      </c>
      <c r="O377">
        <v>34</v>
      </c>
      <c r="P377">
        <v>2.985042</v>
      </c>
      <c r="Q377">
        <v>1.9933380000000001</v>
      </c>
    </row>
    <row r="378" spans="1:17" x14ac:dyDescent="0.3">
      <c r="A378">
        <v>2.2685940000000002</v>
      </c>
      <c r="B378">
        <v>1.8000000000000001E-4</v>
      </c>
      <c r="C378">
        <v>36</v>
      </c>
      <c r="D378">
        <v>3.9813459999999998</v>
      </c>
      <c r="E378">
        <v>1.920158</v>
      </c>
      <c r="G378">
        <v>2.2667619999999999</v>
      </c>
      <c r="H378">
        <v>1.8000000000000001E-4</v>
      </c>
      <c r="I378">
        <v>36</v>
      </c>
      <c r="J378">
        <v>3.6630630000000002</v>
      </c>
      <c r="K378">
        <v>2.0928990000000001</v>
      </c>
      <c r="M378">
        <v>2.267433</v>
      </c>
      <c r="N378">
        <v>1.7100000000000001E-4</v>
      </c>
      <c r="O378">
        <v>36</v>
      </c>
      <c r="P378">
        <v>3.8679969999999999</v>
      </c>
      <c r="Q378">
        <v>1.7983929999999999</v>
      </c>
    </row>
    <row r="379" spans="1:17" x14ac:dyDescent="0.3">
      <c r="A379">
        <v>2.2748300000000001</v>
      </c>
      <c r="B379">
        <v>1.9900000000000001E-4</v>
      </c>
      <c r="C379">
        <v>38</v>
      </c>
      <c r="D379">
        <v>4.7836080000000001</v>
      </c>
      <c r="E379">
        <v>1.7135279999999999</v>
      </c>
      <c r="G379">
        <v>2.2753860000000001</v>
      </c>
      <c r="H379">
        <v>2.34E-4</v>
      </c>
      <c r="I379">
        <v>38</v>
      </c>
      <c r="J379">
        <v>4.7879719999999999</v>
      </c>
      <c r="K379">
        <v>1.8931070000000001</v>
      </c>
      <c r="M379">
        <v>2.2686769999999998</v>
      </c>
      <c r="N379">
        <v>1.9100000000000001E-4</v>
      </c>
      <c r="O379">
        <v>38</v>
      </c>
      <c r="P379">
        <v>3.9931920000000001</v>
      </c>
      <c r="Q379">
        <v>1.916121</v>
      </c>
    </row>
    <row r="380" spans="1:17" x14ac:dyDescent="0.3">
      <c r="A380">
        <v>2.281749</v>
      </c>
      <c r="B380">
        <v>3.1199999999999999E-4</v>
      </c>
      <c r="C380">
        <v>40</v>
      </c>
      <c r="D380">
        <v>5.4233960000000003</v>
      </c>
      <c r="E380">
        <v>1.925894</v>
      </c>
      <c r="G380">
        <v>2.277352</v>
      </c>
      <c r="H380">
        <v>2.9E-4</v>
      </c>
      <c r="I380">
        <v>40</v>
      </c>
      <c r="J380">
        <v>4.9350319999999996</v>
      </c>
      <c r="K380">
        <v>2.0481069999999999</v>
      </c>
      <c r="M380">
        <v>2.2782019999999998</v>
      </c>
      <c r="N380">
        <v>2.4499999999999999E-4</v>
      </c>
      <c r="O380">
        <v>40</v>
      </c>
      <c r="P380">
        <v>5.1406099999999997</v>
      </c>
      <c r="Q380">
        <v>1.6851080000000001</v>
      </c>
    </row>
    <row r="381" spans="1:17" x14ac:dyDescent="0.3">
      <c r="A381">
        <v>2.2870249999999999</v>
      </c>
      <c r="B381">
        <v>3.3399999999999999E-4</v>
      </c>
      <c r="C381">
        <v>42</v>
      </c>
      <c r="D381">
        <v>5.9830860000000001</v>
      </c>
      <c r="E381">
        <v>1.609221</v>
      </c>
      <c r="G381">
        <v>2.2870569999999999</v>
      </c>
      <c r="H381">
        <v>3.28E-4</v>
      </c>
      <c r="I381">
        <v>42</v>
      </c>
      <c r="J381">
        <v>5.9767130000000002</v>
      </c>
      <c r="K381">
        <v>1.6448769999999999</v>
      </c>
      <c r="M381">
        <v>2.2793589999999999</v>
      </c>
      <c r="N381">
        <v>3.5399999999999999E-4</v>
      </c>
      <c r="O381">
        <v>42</v>
      </c>
      <c r="P381">
        <v>5.1568240000000003</v>
      </c>
      <c r="Q381">
        <v>1.9895769999999999</v>
      </c>
    </row>
    <row r="382" spans="1:17" x14ac:dyDescent="0.3">
      <c r="A382">
        <v>2.2958850000000002</v>
      </c>
      <c r="B382">
        <v>4.08E-4</v>
      </c>
      <c r="C382">
        <v>44</v>
      </c>
      <c r="D382">
        <v>6.7034260000000003</v>
      </c>
      <c r="E382">
        <v>1.6191169999999999</v>
      </c>
      <c r="G382">
        <v>2.294273</v>
      </c>
      <c r="H382">
        <v>2.92E-4</v>
      </c>
      <c r="I382">
        <v>44</v>
      </c>
      <c r="J382">
        <v>6.6245839999999996</v>
      </c>
      <c r="K382">
        <v>1.412733</v>
      </c>
      <c r="M382">
        <v>2.2867489999999999</v>
      </c>
      <c r="N382">
        <v>3.48E-4</v>
      </c>
      <c r="O382">
        <v>44</v>
      </c>
      <c r="P382">
        <v>5.9635600000000002</v>
      </c>
      <c r="Q382">
        <v>1.586873</v>
      </c>
    </row>
    <row r="383" spans="1:17" x14ac:dyDescent="0.3">
      <c r="A383">
        <v>2.3054489999999999</v>
      </c>
      <c r="B383">
        <v>4.0999999999999999E-4</v>
      </c>
      <c r="C383">
        <v>46</v>
      </c>
      <c r="D383">
        <v>7.4441600000000001</v>
      </c>
      <c r="E383">
        <v>1.429108</v>
      </c>
      <c r="G383">
        <v>2.3025479999999998</v>
      </c>
      <c r="H383">
        <v>4.35E-4</v>
      </c>
      <c r="I383">
        <v>46</v>
      </c>
      <c r="J383">
        <v>7.2063980000000001</v>
      </c>
      <c r="K383">
        <v>1.587577</v>
      </c>
      <c r="M383">
        <v>2.298289</v>
      </c>
      <c r="N383">
        <v>4.3300000000000001E-4</v>
      </c>
      <c r="O383">
        <v>46</v>
      </c>
      <c r="P383">
        <v>6.8824930000000002</v>
      </c>
      <c r="Q383">
        <v>1.634449</v>
      </c>
    </row>
    <row r="384" spans="1:17" x14ac:dyDescent="0.3">
      <c r="A384">
        <v>2.3148599999999999</v>
      </c>
      <c r="B384">
        <v>5.53E-4</v>
      </c>
      <c r="C384">
        <v>48</v>
      </c>
      <c r="D384">
        <v>8.0465820000000008</v>
      </c>
      <c r="E384">
        <v>1.5691189999999999</v>
      </c>
      <c r="G384">
        <v>2.3126099999999998</v>
      </c>
      <c r="H384">
        <v>5.4100000000000003E-4</v>
      </c>
      <c r="I384">
        <v>48</v>
      </c>
      <c r="J384">
        <v>7.9015420000000001</v>
      </c>
      <c r="K384">
        <v>1.563321</v>
      </c>
      <c r="M384">
        <v>2.3088850000000001</v>
      </c>
      <c r="N384">
        <v>5.7899999999999998E-4</v>
      </c>
      <c r="O384">
        <v>48</v>
      </c>
      <c r="P384">
        <v>7.6123260000000004</v>
      </c>
      <c r="Q384">
        <v>1.756089</v>
      </c>
    </row>
    <row r="385" spans="1:17" x14ac:dyDescent="0.3">
      <c r="A385">
        <v>2.3234889999999999</v>
      </c>
      <c r="B385">
        <v>5.1500000000000005E-4</v>
      </c>
      <c r="C385">
        <v>50</v>
      </c>
      <c r="D385">
        <v>8.6109059999999999</v>
      </c>
      <c r="E385">
        <v>1.4147320000000001</v>
      </c>
      <c r="G385">
        <v>2.3137780000000001</v>
      </c>
      <c r="H385">
        <v>6.2500000000000001E-4</v>
      </c>
      <c r="I385">
        <v>50</v>
      </c>
      <c r="J385">
        <v>7.9583589999999997</v>
      </c>
      <c r="K385">
        <v>1.659518</v>
      </c>
      <c r="M385">
        <v>2.3112409999999999</v>
      </c>
      <c r="N385">
        <v>5.3300000000000005E-4</v>
      </c>
      <c r="O385">
        <v>50</v>
      </c>
      <c r="P385">
        <v>7.8119420000000002</v>
      </c>
      <c r="Q385">
        <v>1.559852</v>
      </c>
    </row>
    <row r="386" spans="1:17" x14ac:dyDescent="0.3">
      <c r="A386">
        <v>2.3265449999999999</v>
      </c>
      <c r="B386">
        <v>6.6100000000000002E-4</v>
      </c>
      <c r="C386">
        <v>52</v>
      </c>
      <c r="D386">
        <v>8.7786419999999996</v>
      </c>
      <c r="E386">
        <v>1.5006489999999999</v>
      </c>
      <c r="G386">
        <v>2.322295</v>
      </c>
      <c r="H386">
        <v>5.8299999999999997E-4</v>
      </c>
      <c r="I386">
        <v>52</v>
      </c>
      <c r="J386">
        <v>8.5267040000000005</v>
      </c>
      <c r="K386">
        <v>1.4858769999999999</v>
      </c>
      <c r="M386">
        <v>2.3168730000000002</v>
      </c>
      <c r="N386">
        <v>5.4699999999999996E-4</v>
      </c>
      <c r="O386">
        <v>52</v>
      </c>
      <c r="P386">
        <v>8.1841899999999992</v>
      </c>
      <c r="Q386">
        <v>1.5211619999999999</v>
      </c>
    </row>
    <row r="387" spans="1:17" x14ac:dyDescent="0.3">
      <c r="A387">
        <v>2.3260830000000001</v>
      </c>
      <c r="B387">
        <v>5.4000000000000001E-4</v>
      </c>
      <c r="C387">
        <v>54</v>
      </c>
      <c r="D387">
        <v>8.7670490000000001</v>
      </c>
      <c r="E387">
        <v>1.4056200000000001</v>
      </c>
      <c r="G387">
        <v>2.3237169999999998</v>
      </c>
      <c r="H387">
        <v>5.9999999999999995E-4</v>
      </c>
      <c r="I387">
        <v>54</v>
      </c>
      <c r="J387">
        <v>8.6069619999999993</v>
      </c>
      <c r="K387">
        <v>1.5185850000000001</v>
      </c>
      <c r="M387">
        <v>2.3173859999999999</v>
      </c>
      <c r="N387">
        <v>4.9100000000000001E-4</v>
      </c>
      <c r="O387">
        <v>54</v>
      </c>
      <c r="P387">
        <v>8.2371099999999995</v>
      </c>
      <c r="Q387">
        <v>1.405832</v>
      </c>
    </row>
    <row r="388" spans="1:17" x14ac:dyDescent="0.3">
      <c r="A388">
        <v>2.3219129999999999</v>
      </c>
      <c r="B388">
        <v>5.1500000000000005E-4</v>
      </c>
      <c r="C388">
        <v>56</v>
      </c>
      <c r="D388">
        <v>8.5172919999999994</v>
      </c>
      <c r="E388">
        <v>1.404436</v>
      </c>
      <c r="G388">
        <v>2.3188770000000001</v>
      </c>
      <c r="H388">
        <v>4.08E-4</v>
      </c>
      <c r="I388">
        <v>56</v>
      </c>
      <c r="J388">
        <v>8.3509980000000006</v>
      </c>
      <c r="K388">
        <v>1.2768839999999999</v>
      </c>
      <c r="M388">
        <v>2.3187350000000002</v>
      </c>
      <c r="N388">
        <v>4.1599999999999997E-4</v>
      </c>
      <c r="O388">
        <v>56</v>
      </c>
      <c r="P388">
        <v>8.3387259999999994</v>
      </c>
      <c r="Q388">
        <v>1.299641</v>
      </c>
    </row>
    <row r="389" spans="1:17" x14ac:dyDescent="0.3">
      <c r="A389">
        <v>2.3125909999999998</v>
      </c>
      <c r="B389">
        <v>5.5500000000000005E-4</v>
      </c>
      <c r="C389">
        <v>58</v>
      </c>
      <c r="D389">
        <v>7.894444</v>
      </c>
      <c r="E389">
        <v>1.5953409999999999</v>
      </c>
      <c r="G389">
        <v>2.3157589999999999</v>
      </c>
      <c r="H389">
        <v>4.3300000000000001E-4</v>
      </c>
      <c r="I389">
        <v>58</v>
      </c>
      <c r="J389">
        <v>8.1274479999999993</v>
      </c>
      <c r="K389">
        <v>1.4511480000000001</v>
      </c>
      <c r="M389">
        <v>2.3183729999999998</v>
      </c>
      <c r="N389">
        <v>5.4799999999999998E-4</v>
      </c>
      <c r="O389">
        <v>58</v>
      </c>
      <c r="P389">
        <v>8.2837700000000005</v>
      </c>
      <c r="Q389">
        <v>1.492661</v>
      </c>
    </row>
    <row r="390" spans="1:17" x14ac:dyDescent="0.3">
      <c r="A390">
        <v>2.3109600000000001</v>
      </c>
      <c r="B390">
        <v>5.6400000000000005E-4</v>
      </c>
      <c r="C390">
        <v>60</v>
      </c>
      <c r="D390">
        <v>7.7709979999999996</v>
      </c>
      <c r="E390">
        <v>1.6675180000000001</v>
      </c>
      <c r="G390">
        <v>2.3051499999999998</v>
      </c>
      <c r="H390">
        <v>5.1900000000000004E-4</v>
      </c>
      <c r="I390">
        <v>60</v>
      </c>
      <c r="J390">
        <v>7.3727929999999997</v>
      </c>
      <c r="K390">
        <v>1.6712739999999999</v>
      </c>
      <c r="M390">
        <v>2.310724</v>
      </c>
      <c r="N390">
        <v>4.37E-4</v>
      </c>
      <c r="O390">
        <v>60</v>
      </c>
      <c r="P390">
        <v>7.8093849999999998</v>
      </c>
      <c r="Q390">
        <v>1.3916029999999999</v>
      </c>
    </row>
    <row r="391" spans="1:17" x14ac:dyDescent="0.3">
      <c r="A391">
        <v>2.303928</v>
      </c>
      <c r="B391">
        <v>4.8299999999999998E-4</v>
      </c>
      <c r="C391">
        <v>62</v>
      </c>
      <c r="D391">
        <v>7.286232</v>
      </c>
      <c r="E391">
        <v>1.6791670000000001</v>
      </c>
      <c r="G391">
        <v>2.2959800000000001</v>
      </c>
      <c r="H391">
        <v>4.6500000000000003E-4</v>
      </c>
      <c r="I391">
        <v>62</v>
      </c>
      <c r="J391">
        <v>6.6846449999999997</v>
      </c>
      <c r="K391">
        <v>1.7213620000000001</v>
      </c>
      <c r="M391">
        <v>2.303938</v>
      </c>
      <c r="N391">
        <v>4.3899999999999999E-4</v>
      </c>
      <c r="O391">
        <v>62</v>
      </c>
      <c r="P391">
        <v>7.3156980000000003</v>
      </c>
      <c r="Q391">
        <v>1.540351</v>
      </c>
    </row>
    <row r="392" spans="1:17" x14ac:dyDescent="0.3">
      <c r="A392">
        <v>2.2951429999999999</v>
      </c>
      <c r="B392">
        <v>4.0299999999999998E-4</v>
      </c>
      <c r="C392">
        <v>64</v>
      </c>
      <c r="D392">
        <v>6.6561589999999997</v>
      </c>
      <c r="E392">
        <v>1.5732889999999999</v>
      </c>
      <c r="G392">
        <v>2.292395</v>
      </c>
      <c r="H392">
        <v>4.4799999999999999E-4</v>
      </c>
      <c r="I392">
        <v>64</v>
      </c>
      <c r="J392">
        <v>6.3716600000000003</v>
      </c>
      <c r="K392">
        <v>1.833223</v>
      </c>
      <c r="M392">
        <v>2.298667</v>
      </c>
      <c r="N392">
        <v>3.9500000000000001E-4</v>
      </c>
      <c r="O392">
        <v>64</v>
      </c>
      <c r="P392">
        <v>6.9310840000000002</v>
      </c>
      <c r="Q392">
        <v>1.5464770000000001</v>
      </c>
    </row>
    <row r="393" spans="1:17" x14ac:dyDescent="0.3">
      <c r="A393">
        <v>2.2866379999999999</v>
      </c>
      <c r="B393">
        <v>3.1700000000000001E-4</v>
      </c>
      <c r="C393">
        <v>66</v>
      </c>
      <c r="D393">
        <v>5.9238439999999999</v>
      </c>
      <c r="E393">
        <v>1.7060770000000001</v>
      </c>
      <c r="G393">
        <v>2.2878799999999999</v>
      </c>
      <c r="H393">
        <v>3.8699999999999997E-4</v>
      </c>
      <c r="I393">
        <v>66</v>
      </c>
      <c r="J393">
        <v>5.9840030000000004</v>
      </c>
      <c r="K393">
        <v>1.8757569999999999</v>
      </c>
      <c r="M393">
        <v>2.288081</v>
      </c>
      <c r="N393">
        <v>3.01E-4</v>
      </c>
      <c r="O393">
        <v>66</v>
      </c>
      <c r="P393">
        <v>6.0817690000000004</v>
      </c>
      <c r="Q393">
        <v>1.5771869999999999</v>
      </c>
    </row>
    <row r="394" spans="1:17" x14ac:dyDescent="0.3">
      <c r="A394">
        <v>2.2846199999999999</v>
      </c>
      <c r="B394">
        <v>3.1799999999999998E-4</v>
      </c>
      <c r="C394">
        <v>68</v>
      </c>
      <c r="D394">
        <v>5.7463389999999999</v>
      </c>
      <c r="E394">
        <v>1.696207</v>
      </c>
      <c r="G394">
        <v>2.28017</v>
      </c>
      <c r="H394">
        <v>3.1E-4</v>
      </c>
      <c r="I394">
        <v>68</v>
      </c>
      <c r="J394">
        <v>5.245177</v>
      </c>
      <c r="K394">
        <v>2.0271059999999999</v>
      </c>
      <c r="M394">
        <v>2.2819470000000002</v>
      </c>
      <c r="N394">
        <v>3.2499999999999999E-4</v>
      </c>
      <c r="O394">
        <v>68</v>
      </c>
      <c r="P394">
        <v>5.4734720000000001</v>
      </c>
      <c r="Q394">
        <v>1.7838270000000001</v>
      </c>
    </row>
    <row r="395" spans="1:17" x14ac:dyDescent="0.3">
      <c r="A395">
        <v>2.2754029999999998</v>
      </c>
      <c r="B395">
        <v>2.3900000000000001E-4</v>
      </c>
      <c r="C395">
        <v>70</v>
      </c>
      <c r="D395">
        <v>4.7645359999999997</v>
      </c>
      <c r="E395">
        <v>1.954623</v>
      </c>
      <c r="G395">
        <v>2.2750910000000002</v>
      </c>
      <c r="H395">
        <v>2.43E-4</v>
      </c>
      <c r="I395">
        <v>70</v>
      </c>
      <c r="J395">
        <v>4.7268730000000003</v>
      </c>
      <c r="K395">
        <v>1.969654</v>
      </c>
      <c r="M395">
        <v>2.2745150000000001</v>
      </c>
      <c r="N395">
        <v>2.8800000000000001E-4</v>
      </c>
      <c r="O395">
        <v>70</v>
      </c>
      <c r="P395">
        <v>4.5557080000000001</v>
      </c>
      <c r="Q395">
        <v>2.2349109999999999</v>
      </c>
    </row>
    <row r="396" spans="1:17" x14ac:dyDescent="0.3">
      <c r="A396">
        <v>2.2665839999999999</v>
      </c>
      <c r="B396">
        <v>1.8100000000000001E-4</v>
      </c>
      <c r="C396">
        <v>72</v>
      </c>
      <c r="D396">
        <v>3.602277</v>
      </c>
      <c r="E396">
        <v>2.1768369999999999</v>
      </c>
      <c r="G396">
        <v>2.2687879999999998</v>
      </c>
      <c r="H396">
        <v>1.64E-4</v>
      </c>
      <c r="I396">
        <v>72</v>
      </c>
      <c r="J396">
        <v>4.0594289999999997</v>
      </c>
      <c r="K396">
        <v>1.7966439999999999</v>
      </c>
      <c r="M396">
        <v>2.2673109999999999</v>
      </c>
      <c r="N396">
        <v>1.5200000000000001E-4</v>
      </c>
      <c r="O396">
        <v>72</v>
      </c>
      <c r="P396">
        <v>3.8645649999999998</v>
      </c>
      <c r="Q396">
        <v>1.8118320000000001</v>
      </c>
    </row>
    <row r="397" spans="1:17" x14ac:dyDescent="0.3">
      <c r="A397">
        <v>2.2623090000000001</v>
      </c>
      <c r="B397">
        <v>9.719974E-5</v>
      </c>
      <c r="C397">
        <v>74</v>
      </c>
      <c r="D397">
        <v>3.086684</v>
      </c>
      <c r="E397">
        <v>1.9294770000000001</v>
      </c>
      <c r="G397">
        <v>2.2621380000000002</v>
      </c>
      <c r="H397">
        <v>1.08E-4</v>
      </c>
      <c r="I397">
        <v>74</v>
      </c>
      <c r="J397">
        <v>3.0357630000000002</v>
      </c>
      <c r="K397">
        <v>1.971063</v>
      </c>
      <c r="M397">
        <v>2.2613349999999999</v>
      </c>
      <c r="N397">
        <v>1.5200000000000001E-4</v>
      </c>
      <c r="O397">
        <v>74</v>
      </c>
      <c r="P397">
        <v>2.6967240000000001</v>
      </c>
      <c r="Q397">
        <v>2.3445010000000002</v>
      </c>
    </row>
    <row r="398" spans="1:17" x14ac:dyDescent="0.3">
      <c r="A398">
        <v>2.2562060000000002</v>
      </c>
      <c r="B398">
        <v>7.1279970000000007E-5</v>
      </c>
      <c r="C398">
        <v>76</v>
      </c>
      <c r="D398">
        <v>1.744448</v>
      </c>
      <c r="E398">
        <v>2.2026129999999999</v>
      </c>
      <c r="G398">
        <v>2.260227</v>
      </c>
      <c r="H398">
        <v>1.2300000000000001E-4</v>
      </c>
      <c r="I398">
        <v>76</v>
      </c>
      <c r="J398">
        <v>2.586665</v>
      </c>
      <c r="K398">
        <v>2.1683509999999999</v>
      </c>
      <c r="M398">
        <v>2.2602669999999998</v>
      </c>
      <c r="N398">
        <v>1.2E-4</v>
      </c>
      <c r="O398">
        <v>76</v>
      </c>
      <c r="P398">
        <v>2.595529</v>
      </c>
      <c r="Q398">
        <v>2.213025</v>
      </c>
    </row>
    <row r="399" spans="1:17" x14ac:dyDescent="0.3">
      <c r="A399">
        <v>2.2546560000000002</v>
      </c>
      <c r="B399">
        <v>4.7039210000000003E-5</v>
      </c>
      <c r="C399">
        <v>78</v>
      </c>
      <c r="D399">
        <v>1.4441679999999999</v>
      </c>
      <c r="E399">
        <v>2.0876100000000002</v>
      </c>
      <c r="G399">
        <v>2.2550330000000001</v>
      </c>
      <c r="H399" s="1">
        <v>5.1412829999999999E-5</v>
      </c>
      <c r="I399">
        <v>78</v>
      </c>
      <c r="J399">
        <v>1.50346</v>
      </c>
      <c r="K399">
        <v>2.1334840000000002</v>
      </c>
      <c r="M399">
        <v>2.25461</v>
      </c>
      <c r="N399">
        <v>4.5118370000000003E-5</v>
      </c>
      <c r="O399">
        <v>78</v>
      </c>
      <c r="P399">
        <v>1.453673</v>
      </c>
      <c r="Q399">
        <v>2.0433150000000002</v>
      </c>
    </row>
    <row r="400" spans="1:17" x14ac:dyDescent="0.3">
      <c r="A400">
        <v>2.2536719999999999</v>
      </c>
      <c r="B400">
        <v>3.2869420000000002E-5</v>
      </c>
      <c r="C400">
        <v>80</v>
      </c>
      <c r="D400">
        <v>1.261301</v>
      </c>
      <c r="E400">
        <v>1.8885940000000001</v>
      </c>
      <c r="G400">
        <v>2.2523469999999999</v>
      </c>
      <c r="H400" s="1">
        <v>3.8206E-5</v>
      </c>
      <c r="I400">
        <v>80</v>
      </c>
      <c r="J400">
        <v>0.68611999999999995</v>
      </c>
      <c r="K400">
        <v>2.0890179999999998</v>
      </c>
      <c r="M400">
        <v>2.2532899999999998</v>
      </c>
      <c r="N400">
        <v>5.3831220000000002E-5</v>
      </c>
      <c r="O400">
        <v>80</v>
      </c>
      <c r="P400">
        <v>0.99994700000000003</v>
      </c>
      <c r="Q400">
        <v>2.1346159999999998</v>
      </c>
    </row>
    <row r="401" spans="1:17" x14ac:dyDescent="0.3">
      <c r="A401">
        <v>2.250772</v>
      </c>
      <c r="B401">
        <v>2.0989639999999999E-5</v>
      </c>
      <c r="C401">
        <v>82</v>
      </c>
      <c r="D401">
        <v>0.191188</v>
      </c>
      <c r="E401">
        <v>1.8397559999999999</v>
      </c>
      <c r="G401">
        <v>2.250448</v>
      </c>
      <c r="H401" s="1">
        <v>2.1770569999999999E-5</v>
      </c>
      <c r="I401">
        <v>82</v>
      </c>
      <c r="J401">
        <v>8.0029000000000003E-2</v>
      </c>
      <c r="K401">
        <v>1.8340970000000001</v>
      </c>
      <c r="M401">
        <v>2.250658</v>
      </c>
      <c r="N401">
        <v>2.0193249999999998E-5</v>
      </c>
      <c r="O401">
        <v>82</v>
      </c>
      <c r="P401">
        <v>0.16089700000000001</v>
      </c>
      <c r="Q401">
        <v>1.846527</v>
      </c>
    </row>
    <row r="402" spans="1:17" x14ac:dyDescent="0.3">
      <c r="A402">
        <v>2.2504810000000002</v>
      </c>
      <c r="B402">
        <v>1.870915E-5</v>
      </c>
      <c r="C402">
        <v>84</v>
      </c>
      <c r="D402">
        <v>0.14052000000000001</v>
      </c>
      <c r="E402">
        <v>1.8124439999999999</v>
      </c>
      <c r="G402">
        <v>2.24952</v>
      </c>
      <c r="H402" s="1">
        <v>1.5185600000000001E-5</v>
      </c>
      <c r="I402">
        <v>84</v>
      </c>
      <c r="J402">
        <v>-0.36485499999999998</v>
      </c>
      <c r="K402">
        <v>1.692617</v>
      </c>
      <c r="M402">
        <v>2.2494779999999999</v>
      </c>
      <c r="N402">
        <v>1.8553200000000001E-5</v>
      </c>
      <c r="O402">
        <v>84</v>
      </c>
      <c r="P402">
        <v>-0.25202200000000002</v>
      </c>
      <c r="Q402">
        <v>1.8364309999999999</v>
      </c>
    </row>
    <row r="403" spans="1:17" x14ac:dyDescent="0.3">
      <c r="A403">
        <v>2.2487249999999999</v>
      </c>
      <c r="B403">
        <v>7.0772520000000004E-6</v>
      </c>
      <c r="C403">
        <v>86</v>
      </c>
      <c r="D403">
        <v>-0.71421100000000004</v>
      </c>
      <c r="E403">
        <v>1.4022159999999999</v>
      </c>
      <c r="G403">
        <v>2.249295</v>
      </c>
      <c r="H403" s="1">
        <v>1.018829E-5</v>
      </c>
      <c r="I403">
        <v>86</v>
      </c>
      <c r="J403">
        <v>-0.42155500000000001</v>
      </c>
      <c r="K403">
        <v>1.5416989999999999</v>
      </c>
      <c r="M403">
        <v>2.2488009999999998</v>
      </c>
      <c r="N403">
        <v>1.020137E-5</v>
      </c>
      <c r="O403">
        <v>86</v>
      </c>
      <c r="P403">
        <v>-0.61477800000000005</v>
      </c>
      <c r="Q403">
        <v>1.5030209999999999</v>
      </c>
    </row>
    <row r="404" spans="1:17" x14ac:dyDescent="0.3">
      <c r="A404">
        <v>2.2485400000000002</v>
      </c>
      <c r="B404">
        <v>5.3257819999999998E-6</v>
      </c>
      <c r="C404">
        <v>88</v>
      </c>
      <c r="D404">
        <v>-0.85089300000000001</v>
      </c>
      <c r="E404">
        <v>1.2572760000000001</v>
      </c>
      <c r="G404">
        <v>2.248567</v>
      </c>
      <c r="H404" s="1">
        <v>8.3543349999999997E-6</v>
      </c>
      <c r="I404">
        <v>88</v>
      </c>
      <c r="J404">
        <v>-0.82382200000000005</v>
      </c>
      <c r="K404">
        <v>1.3697379999999999</v>
      </c>
      <c r="M404">
        <v>2.248764</v>
      </c>
      <c r="N404">
        <v>5.7393810000000002E-6</v>
      </c>
      <c r="O404">
        <v>88</v>
      </c>
      <c r="P404">
        <v>-0.73794400000000004</v>
      </c>
      <c r="Q404">
        <v>1.302049</v>
      </c>
    </row>
    <row r="405" spans="1:17" x14ac:dyDescent="0.3">
      <c r="A405">
        <v>2.2484220000000001</v>
      </c>
      <c r="B405">
        <v>4.1655610000000004E-6</v>
      </c>
      <c r="C405">
        <v>90</v>
      </c>
      <c r="D405">
        <v>-0.96196999999999999</v>
      </c>
      <c r="E405">
        <v>1.109861</v>
      </c>
      <c r="G405">
        <v>2.2486079999999999</v>
      </c>
      <c r="H405" s="1">
        <v>5.2037540000000001E-6</v>
      </c>
      <c r="I405">
        <v>90</v>
      </c>
      <c r="J405">
        <v>-0.82433199999999995</v>
      </c>
      <c r="K405">
        <v>1.228029</v>
      </c>
      <c r="M405">
        <v>2.2482639999999998</v>
      </c>
      <c r="N405">
        <v>5.1033349999999998E-6</v>
      </c>
      <c r="O405">
        <v>90</v>
      </c>
      <c r="P405">
        <v>-1.009679</v>
      </c>
      <c r="Q405">
        <v>1.1174219999999999</v>
      </c>
    </row>
    <row r="406" spans="1:17" x14ac:dyDescent="0.3">
      <c r="A406">
        <v>2.2482500000000001</v>
      </c>
      <c r="B406">
        <v>4.142303E-6</v>
      </c>
      <c r="C406">
        <v>92</v>
      </c>
      <c r="D406">
        <v>-1.0723370000000001</v>
      </c>
      <c r="E406">
        <v>1.0584830000000001</v>
      </c>
      <c r="G406">
        <v>2.2481960000000001</v>
      </c>
      <c r="H406" s="1">
        <v>3.7840589999999998E-6</v>
      </c>
      <c r="I406">
        <v>92</v>
      </c>
      <c r="J406">
        <v>-1.080168</v>
      </c>
      <c r="K406">
        <v>1.0281690000000001</v>
      </c>
      <c r="M406">
        <v>2.2485650000000001</v>
      </c>
      <c r="N406">
        <v>3.943866E-6</v>
      </c>
      <c r="O406">
        <v>92</v>
      </c>
      <c r="P406">
        <v>-0.89776599999999995</v>
      </c>
      <c r="Q406">
        <v>1.1367929999999999</v>
      </c>
    </row>
    <row r="407" spans="1:17" x14ac:dyDescent="0.3">
      <c r="A407">
        <v>2.2482760000000002</v>
      </c>
      <c r="B407">
        <v>2.4468259999999999E-6</v>
      </c>
      <c r="C407">
        <v>94</v>
      </c>
      <c r="D407">
        <v>-1.132711</v>
      </c>
      <c r="E407">
        <v>0.82308199999999998</v>
      </c>
      <c r="G407">
        <v>2.2482419999999999</v>
      </c>
      <c r="H407" s="1">
        <v>2.3985439999999999E-6</v>
      </c>
      <c r="I407">
        <v>94</v>
      </c>
      <c r="J407">
        <v>-1.1506749999999999</v>
      </c>
      <c r="K407">
        <v>0.85841599999999996</v>
      </c>
      <c r="M407">
        <v>2.2482570000000002</v>
      </c>
      <c r="N407">
        <v>2.7166010000000002E-6</v>
      </c>
      <c r="O407">
        <v>94</v>
      </c>
      <c r="P407">
        <v>-1.1088119999999999</v>
      </c>
      <c r="Q407">
        <v>0.92010599999999998</v>
      </c>
    </row>
    <row r="408" spans="1:17" x14ac:dyDescent="0.3">
      <c r="A408">
        <v>2.2481879999999999</v>
      </c>
      <c r="B408">
        <v>2.5219599999999999E-6</v>
      </c>
      <c r="C408">
        <v>96</v>
      </c>
      <c r="D408">
        <v>-1.174987</v>
      </c>
      <c r="E408">
        <v>0.82636299999999996</v>
      </c>
      <c r="G408">
        <v>2.2481650000000002</v>
      </c>
      <c r="H408" s="1">
        <v>2.251656E-6</v>
      </c>
      <c r="I408">
        <v>96</v>
      </c>
      <c r="J408">
        <v>-1.1960409999999999</v>
      </c>
      <c r="K408">
        <v>0.77708200000000005</v>
      </c>
      <c r="M408">
        <v>2.2482220000000002</v>
      </c>
      <c r="N408">
        <v>2.394275E-6</v>
      </c>
      <c r="O408">
        <v>96</v>
      </c>
      <c r="P408">
        <v>-1.160968</v>
      </c>
      <c r="Q408">
        <v>0.84534799999999999</v>
      </c>
    </row>
    <row r="409" spans="1:17" x14ac:dyDescent="0.3">
      <c r="A409">
        <v>2.2482739999999999</v>
      </c>
      <c r="B409">
        <v>2.253259E-6</v>
      </c>
      <c r="C409">
        <v>98</v>
      </c>
      <c r="D409">
        <v>-1.1372260000000001</v>
      </c>
      <c r="E409">
        <v>0.81657900000000005</v>
      </c>
      <c r="G409">
        <v>2.2481399999999998</v>
      </c>
      <c r="H409" s="1">
        <v>2.0866460000000001E-6</v>
      </c>
      <c r="I409">
        <v>98</v>
      </c>
      <c r="J409">
        <v>-1.203902</v>
      </c>
      <c r="K409">
        <v>0.78329899999999997</v>
      </c>
      <c r="M409">
        <v>2.2480329999999999</v>
      </c>
      <c r="N409">
        <v>1.8545209999999999E-6</v>
      </c>
      <c r="O409">
        <v>98</v>
      </c>
      <c r="P409">
        <v>-1.282276</v>
      </c>
      <c r="Q409">
        <v>0.71777299999999999</v>
      </c>
    </row>
    <row r="410" spans="1:17" x14ac:dyDescent="0.3">
      <c r="A410">
        <v>2.2481520000000002</v>
      </c>
      <c r="B410">
        <v>1.4398580000000001E-6</v>
      </c>
      <c r="C410">
        <v>100</v>
      </c>
      <c r="D410">
        <v>-1.259908</v>
      </c>
      <c r="E410">
        <v>0.62385100000000004</v>
      </c>
      <c r="G410">
        <v>2.2481900000000001</v>
      </c>
      <c r="H410" s="1">
        <v>1.7006610000000001E-6</v>
      </c>
      <c r="I410">
        <v>100</v>
      </c>
      <c r="J410">
        <v>-1.211344</v>
      </c>
      <c r="K410">
        <v>0.730236</v>
      </c>
      <c r="M410">
        <v>2.2481209999999998</v>
      </c>
      <c r="N410">
        <v>2.0640690000000001E-6</v>
      </c>
      <c r="O410">
        <v>100</v>
      </c>
      <c r="P410">
        <v>-1.208126</v>
      </c>
      <c r="Q410">
        <v>0.80198599999999998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540A-5DFC-A84B-8240-3B46D47D10F5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6" x14ac:dyDescent="0.3">
      <c r="B1">
        <v>2.2481719999999998</v>
      </c>
      <c r="C1" s="1">
        <v>1.4926830000000001E-6</v>
      </c>
      <c r="D1">
        <v>2</v>
      </c>
      <c r="E1">
        <v>-1.244413</v>
      </c>
      <c r="F1">
        <v>0.65632900000000005</v>
      </c>
    </row>
    <row r="2" spans="2:6" x14ac:dyDescent="0.3">
      <c r="B2">
        <v>2.2480760000000002</v>
      </c>
      <c r="C2" s="1">
        <v>1.8457500000000001E-6</v>
      </c>
      <c r="D2">
        <v>4</v>
      </c>
      <c r="E2">
        <v>-1.269668</v>
      </c>
      <c r="F2">
        <v>0.67951399999999995</v>
      </c>
    </row>
    <row r="3" spans="2:6" x14ac:dyDescent="0.3">
      <c r="B3">
        <v>2.2481270000000002</v>
      </c>
      <c r="C3" s="1">
        <v>1.7197959999999999E-6</v>
      </c>
      <c r="D3">
        <v>6</v>
      </c>
      <c r="E3">
        <v>-1.2619800000000001</v>
      </c>
      <c r="F3">
        <v>0.707063</v>
      </c>
    </row>
    <row r="4" spans="2:6" x14ac:dyDescent="0.3">
      <c r="B4">
        <v>2.2478050000000001</v>
      </c>
      <c r="C4" s="1">
        <v>1.953608E-6</v>
      </c>
      <c r="D4">
        <v>8</v>
      </c>
      <c r="E4">
        <v>-1.382144</v>
      </c>
      <c r="F4">
        <v>0.67172100000000001</v>
      </c>
    </row>
    <row r="5" spans="2:6" x14ac:dyDescent="0.3">
      <c r="B5">
        <v>2.2482890000000002</v>
      </c>
      <c r="C5" s="1">
        <v>2.9043910000000001E-6</v>
      </c>
      <c r="D5">
        <v>10</v>
      </c>
      <c r="E5">
        <v>-1.095016</v>
      </c>
      <c r="F5">
        <v>0.93307799999999996</v>
      </c>
    </row>
    <row r="6" spans="2:6" x14ac:dyDescent="0.3">
      <c r="B6">
        <v>2.2482760000000002</v>
      </c>
      <c r="C6" s="1">
        <v>3.6125020000000002E-6</v>
      </c>
      <c r="D6">
        <v>12</v>
      </c>
      <c r="E6">
        <v>-1.065158</v>
      </c>
      <c r="F6">
        <v>1.0274730000000001</v>
      </c>
    </row>
    <row r="7" spans="2:6" x14ac:dyDescent="0.3">
      <c r="B7">
        <v>2.2481230000000001</v>
      </c>
      <c r="C7" s="1">
        <v>5.6053520000000001E-6</v>
      </c>
      <c r="D7">
        <v>14</v>
      </c>
      <c r="E7">
        <v>-1.067407</v>
      </c>
      <c r="F7">
        <v>1.153249</v>
      </c>
    </row>
    <row r="8" spans="2:6" x14ac:dyDescent="0.3">
      <c r="B8">
        <v>2.2485439999999999</v>
      </c>
      <c r="C8" s="1">
        <v>6.066276E-6</v>
      </c>
      <c r="D8">
        <v>16</v>
      </c>
      <c r="E8">
        <v>-0.86832900000000002</v>
      </c>
      <c r="F8">
        <v>1.2707170000000001</v>
      </c>
    </row>
    <row r="9" spans="2:6" x14ac:dyDescent="0.3">
      <c r="B9">
        <v>2.248605</v>
      </c>
      <c r="C9" s="1">
        <v>1.1416050000000001E-5</v>
      </c>
      <c r="D9">
        <v>18</v>
      </c>
      <c r="E9">
        <v>-0.78675899999999999</v>
      </c>
      <c r="F9">
        <v>1.502067</v>
      </c>
    </row>
    <row r="10" spans="2:6" x14ac:dyDescent="0.3">
      <c r="B10">
        <v>2.248866</v>
      </c>
      <c r="C10" s="1">
        <v>9.0570149999999992E-6</v>
      </c>
      <c r="D10">
        <v>20</v>
      </c>
      <c r="E10">
        <v>-0.65199300000000004</v>
      </c>
      <c r="F10">
        <v>1.485012</v>
      </c>
    </row>
    <row r="11" spans="2:6" x14ac:dyDescent="0.3">
      <c r="B11">
        <v>2.2513450000000002</v>
      </c>
      <c r="C11" s="1">
        <v>3.0338800000000002E-5</v>
      </c>
      <c r="D11">
        <v>22</v>
      </c>
      <c r="E11">
        <v>0.35294399999999998</v>
      </c>
      <c r="F11">
        <v>1.960351</v>
      </c>
    </row>
    <row r="12" spans="2:6" x14ac:dyDescent="0.3">
      <c r="B12">
        <v>2.255166</v>
      </c>
      <c r="C12" s="1">
        <v>5.1135070000000002E-5</v>
      </c>
      <c r="D12">
        <v>24</v>
      </c>
      <c r="E12">
        <v>1.5832390000000001</v>
      </c>
      <c r="F12">
        <v>2.0550060000000001</v>
      </c>
    </row>
    <row r="13" spans="2:6" x14ac:dyDescent="0.3">
      <c r="B13">
        <v>2.257361</v>
      </c>
      <c r="C13" s="1">
        <v>8.2750960000000005E-5</v>
      </c>
      <c r="D13">
        <v>26</v>
      </c>
      <c r="E13">
        <v>2.0629970000000002</v>
      </c>
      <c r="F13">
        <v>2.1314340000000001</v>
      </c>
    </row>
    <row r="14" spans="2:6" x14ac:dyDescent="0.3">
      <c r="B14">
        <v>2.2626759999999999</v>
      </c>
      <c r="C14">
        <v>1.34E-4</v>
      </c>
      <c r="D14">
        <v>28</v>
      </c>
      <c r="E14">
        <v>3.0189499999999998</v>
      </c>
      <c r="F14">
        <v>2.200726</v>
      </c>
    </row>
    <row r="15" spans="2:6" x14ac:dyDescent="0.3">
      <c r="B15">
        <v>2.2697479999999999</v>
      </c>
      <c r="C15">
        <v>1.7699999999999999E-4</v>
      </c>
      <c r="D15">
        <v>30</v>
      </c>
      <c r="E15">
        <v>4.1046699999999996</v>
      </c>
      <c r="F15">
        <v>2.0079289999999999</v>
      </c>
    </row>
    <row r="16" spans="2:6" x14ac:dyDescent="0.3">
      <c r="B16">
        <v>2.2775029999999998</v>
      </c>
      <c r="C16">
        <v>2.4399999999999999E-4</v>
      </c>
      <c r="D16">
        <v>32</v>
      </c>
      <c r="E16">
        <v>5.0498409999999998</v>
      </c>
      <c r="F16">
        <v>1.7655460000000001</v>
      </c>
    </row>
    <row r="17" spans="2:6" x14ac:dyDescent="0.3">
      <c r="B17">
        <v>2.2831950000000001</v>
      </c>
      <c r="C17">
        <v>3.5199999999999999E-4</v>
      </c>
      <c r="D17">
        <v>34</v>
      </c>
      <c r="E17">
        <v>5.5688360000000001</v>
      </c>
      <c r="F17">
        <v>1.8743639999999999</v>
      </c>
    </row>
    <row r="18" spans="2:6" x14ac:dyDescent="0.3">
      <c r="B18">
        <v>2.2947820000000001</v>
      </c>
      <c r="C18">
        <v>4.8500000000000003E-4</v>
      </c>
      <c r="D18">
        <v>36</v>
      </c>
      <c r="E18">
        <v>6.5573300000000003</v>
      </c>
      <c r="F18">
        <v>1.8591839999999999</v>
      </c>
    </row>
    <row r="19" spans="2:6" x14ac:dyDescent="0.3">
      <c r="B19">
        <v>2.3088030000000002</v>
      </c>
      <c r="C19">
        <v>5.5099999999999995E-4</v>
      </c>
      <c r="D19">
        <v>38</v>
      </c>
      <c r="E19">
        <v>7.6377119999999996</v>
      </c>
      <c r="F19">
        <v>1.6122669999999999</v>
      </c>
    </row>
    <row r="20" spans="2:6" x14ac:dyDescent="0.3">
      <c r="B20">
        <v>2.3242370000000001</v>
      </c>
      <c r="C20">
        <v>6.4499999999999996E-4</v>
      </c>
      <c r="D20">
        <v>40</v>
      </c>
      <c r="E20">
        <v>8.6166470000000004</v>
      </c>
      <c r="F20">
        <v>1.644353</v>
      </c>
    </row>
    <row r="21" spans="2:6" x14ac:dyDescent="0.3">
      <c r="B21">
        <v>2.3318340000000002</v>
      </c>
      <c r="C21">
        <v>7.6099999999999996E-4</v>
      </c>
      <c r="D21">
        <v>42</v>
      </c>
      <c r="E21">
        <v>9.0605480000000007</v>
      </c>
      <c r="F21">
        <v>1.6442540000000001</v>
      </c>
    </row>
    <row r="22" spans="2:6" x14ac:dyDescent="0.3">
      <c r="B22">
        <v>2.3364590000000001</v>
      </c>
      <c r="C22">
        <v>5.8600000000000004E-4</v>
      </c>
      <c r="D22">
        <v>44</v>
      </c>
      <c r="E22">
        <v>9.3636110000000006</v>
      </c>
      <c r="F22">
        <v>1.3825430000000001</v>
      </c>
    </row>
    <row r="23" spans="2:6" x14ac:dyDescent="0.3">
      <c r="B23">
        <v>2.3355679999999999</v>
      </c>
      <c r="C23">
        <v>7.1900000000000002E-4</v>
      </c>
      <c r="D23">
        <v>46</v>
      </c>
      <c r="E23">
        <v>9.294098</v>
      </c>
      <c r="F23">
        <v>1.5118720000000001</v>
      </c>
    </row>
    <row r="24" spans="2:6" x14ac:dyDescent="0.3">
      <c r="B24">
        <v>2.3337819999999998</v>
      </c>
      <c r="C24">
        <v>6.6399999999999999E-4</v>
      </c>
      <c r="D24">
        <v>48</v>
      </c>
      <c r="E24">
        <v>9.1979299999999995</v>
      </c>
      <c r="F24">
        <v>1.4876549999999999</v>
      </c>
    </row>
    <row r="25" spans="2:6" x14ac:dyDescent="0.3">
      <c r="B25">
        <v>2.3244419999999999</v>
      </c>
      <c r="C25">
        <v>6.7000000000000002E-4</v>
      </c>
      <c r="D25">
        <v>50</v>
      </c>
      <c r="E25">
        <v>8.6402900000000002</v>
      </c>
      <c r="F25">
        <v>1.5757110000000001</v>
      </c>
    </row>
    <row r="26" spans="2:6" x14ac:dyDescent="0.3">
      <c r="B26">
        <v>2.3152140000000001</v>
      </c>
      <c r="C26">
        <v>5.7600000000000001E-4</v>
      </c>
      <c r="D26">
        <v>52</v>
      </c>
      <c r="E26">
        <v>8.0571819999999992</v>
      </c>
      <c r="F26">
        <v>1.6305149999999999</v>
      </c>
    </row>
    <row r="27" spans="2:6" x14ac:dyDescent="0.3">
      <c r="B27">
        <v>2.30559</v>
      </c>
      <c r="C27">
        <v>5.44E-4</v>
      </c>
      <c r="D27">
        <v>54</v>
      </c>
      <c r="E27">
        <v>7.3836409999999999</v>
      </c>
      <c r="F27">
        <v>1.7690440000000001</v>
      </c>
    </row>
    <row r="28" spans="2:6" x14ac:dyDescent="0.3">
      <c r="B28">
        <v>2.2967140000000001</v>
      </c>
      <c r="C28">
        <v>4.6700000000000002E-4</v>
      </c>
      <c r="D28">
        <v>56</v>
      </c>
      <c r="E28">
        <v>6.7175880000000001</v>
      </c>
      <c r="F28">
        <v>1.8226439999999999</v>
      </c>
    </row>
    <row r="29" spans="2:6" x14ac:dyDescent="0.3">
      <c r="B29">
        <v>2.2844350000000002</v>
      </c>
      <c r="C29">
        <v>3.5E-4</v>
      </c>
      <c r="D29">
        <v>58</v>
      </c>
      <c r="E29">
        <v>5.7079829999999996</v>
      </c>
      <c r="F29">
        <v>1.770786</v>
      </c>
    </row>
    <row r="30" spans="2:6" x14ac:dyDescent="0.3">
      <c r="B30">
        <v>2.27644</v>
      </c>
      <c r="C30">
        <v>2.14E-4</v>
      </c>
      <c r="D30">
        <v>60</v>
      </c>
      <c r="E30">
        <v>4.9861040000000001</v>
      </c>
      <c r="F30">
        <v>1.615488</v>
      </c>
    </row>
    <row r="31" spans="2:6" x14ac:dyDescent="0.3">
      <c r="B31">
        <v>2.2687249999999999</v>
      </c>
      <c r="C31">
        <v>1.9900000000000001E-4</v>
      </c>
      <c r="D31">
        <v>62</v>
      </c>
      <c r="E31">
        <v>3.9148200000000002</v>
      </c>
      <c r="F31">
        <v>2.1207799999999999</v>
      </c>
    </row>
    <row r="32" spans="2:6" x14ac:dyDescent="0.3">
      <c r="B32">
        <v>2.2603010000000001</v>
      </c>
      <c r="C32">
        <v>1.13E-4</v>
      </c>
      <c r="D32">
        <v>64</v>
      </c>
      <c r="E32">
        <v>2.6437390000000001</v>
      </c>
      <c r="F32">
        <v>2.096012</v>
      </c>
    </row>
    <row r="33" spans="2:6" x14ac:dyDescent="0.3">
      <c r="B33">
        <v>2.2572079999999999</v>
      </c>
      <c r="C33" s="1">
        <v>6.2614920000000004E-5</v>
      </c>
      <c r="D33">
        <v>66</v>
      </c>
      <c r="E33">
        <v>2.0447259999999998</v>
      </c>
      <c r="F33">
        <v>2.0976590000000002</v>
      </c>
    </row>
    <row r="34" spans="2:6" x14ac:dyDescent="0.3">
      <c r="B34">
        <v>2.2533110000000001</v>
      </c>
      <c r="C34" s="1">
        <v>4.6467130000000003E-5</v>
      </c>
      <c r="D34">
        <v>68</v>
      </c>
      <c r="E34">
        <v>1.030097</v>
      </c>
      <c r="F34">
        <v>2.0935459999999999</v>
      </c>
    </row>
    <row r="35" spans="2:6" x14ac:dyDescent="0.3">
      <c r="B35">
        <v>2.2509830000000002</v>
      </c>
      <c r="C35" s="1">
        <v>2.524587E-5</v>
      </c>
      <c r="D35">
        <v>70</v>
      </c>
      <c r="E35">
        <v>0.29739500000000002</v>
      </c>
      <c r="F35">
        <v>1.920671</v>
      </c>
    </row>
    <row r="36" spans="2:6" x14ac:dyDescent="0.3">
      <c r="B36">
        <v>2.2495810000000001</v>
      </c>
      <c r="C36" s="1">
        <v>1.5948690000000001E-5</v>
      </c>
      <c r="D36">
        <v>72</v>
      </c>
      <c r="E36">
        <v>-0.28511300000000001</v>
      </c>
      <c r="F36">
        <v>1.7665470000000001</v>
      </c>
    </row>
    <row r="37" spans="2:6" x14ac:dyDescent="0.3">
      <c r="B37">
        <v>2.2483620000000002</v>
      </c>
      <c r="C37" s="1">
        <v>8.0704820000000008E-6</v>
      </c>
      <c r="D37">
        <v>74</v>
      </c>
      <c r="E37">
        <v>-0.84279700000000002</v>
      </c>
      <c r="F37">
        <v>1.4054420000000001</v>
      </c>
    </row>
    <row r="38" spans="2:6" x14ac:dyDescent="0.3">
      <c r="B38">
        <v>2.2486890000000002</v>
      </c>
      <c r="C38" s="1">
        <v>6.5849630000000001E-6</v>
      </c>
      <c r="D38">
        <v>76</v>
      </c>
      <c r="E38">
        <v>-0.695191</v>
      </c>
      <c r="F38">
        <v>1.3650599999999999</v>
      </c>
    </row>
    <row r="39" spans="2:6" x14ac:dyDescent="0.3">
      <c r="B39">
        <v>2.2484259999999998</v>
      </c>
      <c r="C39" s="1">
        <v>6.164231E-6</v>
      </c>
      <c r="D39">
        <v>78</v>
      </c>
      <c r="E39">
        <v>-0.84791499999999997</v>
      </c>
      <c r="F39">
        <v>1.3054520000000001</v>
      </c>
    </row>
    <row r="40" spans="2:6" x14ac:dyDescent="0.3">
      <c r="B40">
        <v>2.24804</v>
      </c>
      <c r="C40" s="1">
        <v>4.2269159999999997E-6</v>
      </c>
      <c r="D40">
        <v>80</v>
      </c>
      <c r="E40">
        <v>-1.1351450000000001</v>
      </c>
      <c r="F40">
        <v>1.0051410000000001</v>
      </c>
    </row>
    <row r="41" spans="2:6" x14ac:dyDescent="0.3">
      <c r="B41">
        <v>2.247919</v>
      </c>
      <c r="C41" s="1">
        <v>3.8170220000000002E-6</v>
      </c>
      <c r="D41">
        <v>82</v>
      </c>
      <c r="E41">
        <v>-1.2339599999999999</v>
      </c>
      <c r="F41">
        <v>0.97220300000000004</v>
      </c>
    </row>
    <row r="42" spans="2:6" x14ac:dyDescent="0.3">
      <c r="B42">
        <v>2.2487119999999998</v>
      </c>
      <c r="C42" s="1">
        <v>2.7764919999999998E-6</v>
      </c>
      <c r="D42">
        <v>84</v>
      </c>
      <c r="E42">
        <v>-0.86936400000000003</v>
      </c>
      <c r="F42">
        <v>1.0174080000000001</v>
      </c>
    </row>
    <row r="43" spans="2:6" x14ac:dyDescent="0.3">
      <c r="B43">
        <v>2.2484259999999998</v>
      </c>
      <c r="C43" s="1">
        <v>2.923629E-6</v>
      </c>
      <c r="D43">
        <v>86</v>
      </c>
      <c r="E43">
        <v>-1.042843</v>
      </c>
      <c r="F43">
        <v>0.91316299999999995</v>
      </c>
    </row>
    <row r="44" spans="2:6" x14ac:dyDescent="0.3">
      <c r="B44">
        <v>2.2483919999999999</v>
      </c>
      <c r="C44" s="1">
        <v>2.0952580000000002E-6</v>
      </c>
      <c r="D44">
        <v>88</v>
      </c>
      <c r="E44">
        <v>-1.0957619999999999</v>
      </c>
      <c r="F44">
        <v>0.83120000000000005</v>
      </c>
    </row>
    <row r="45" spans="2:6" x14ac:dyDescent="0.3">
      <c r="B45">
        <v>2.2481650000000002</v>
      </c>
      <c r="C45" s="1">
        <v>2.0705030000000002E-6</v>
      </c>
      <c r="D45">
        <v>90</v>
      </c>
      <c r="E45">
        <v>-1.198922</v>
      </c>
      <c r="F45">
        <v>0.76557799999999998</v>
      </c>
    </row>
    <row r="46" spans="2:6" x14ac:dyDescent="0.3">
      <c r="B46">
        <v>2.2482690000000001</v>
      </c>
      <c r="C46" s="1">
        <v>1.629774E-6</v>
      </c>
      <c r="D46">
        <v>92</v>
      </c>
      <c r="E46">
        <v>-1.1874450000000001</v>
      </c>
      <c r="F46">
        <v>0.69378899999999999</v>
      </c>
    </row>
    <row r="47" spans="2:6" x14ac:dyDescent="0.3">
      <c r="B47">
        <v>2.2483059999999999</v>
      </c>
      <c r="C47" s="1">
        <v>2.0778389999999998E-6</v>
      </c>
      <c r="D47">
        <v>94</v>
      </c>
      <c r="E47">
        <v>-1.164096</v>
      </c>
      <c r="F47">
        <v>0.80434000000000005</v>
      </c>
    </row>
    <row r="48" spans="2:6" x14ac:dyDescent="0.3">
      <c r="B48">
        <v>2.2480530000000001</v>
      </c>
      <c r="C48" s="1">
        <v>1.961241E-6</v>
      </c>
      <c r="D48">
        <v>96</v>
      </c>
      <c r="E48">
        <v>-1.297064</v>
      </c>
      <c r="F48">
        <v>0.61763999999999997</v>
      </c>
    </row>
    <row r="49" spans="2:6" x14ac:dyDescent="0.3">
      <c r="B49">
        <v>2.248043</v>
      </c>
      <c r="C49" s="1">
        <v>1.9334310000000002E-6</v>
      </c>
      <c r="D49">
        <v>98</v>
      </c>
      <c r="E49">
        <v>-1.290983</v>
      </c>
      <c r="F49">
        <v>0.68141200000000002</v>
      </c>
    </row>
    <row r="50" spans="2:6" x14ac:dyDescent="0.3">
      <c r="B50">
        <v>2.2483050000000002</v>
      </c>
      <c r="C50" s="1">
        <v>2.3640250000000002E-6</v>
      </c>
      <c r="D50">
        <v>100</v>
      </c>
      <c r="E50">
        <v>-1.17479</v>
      </c>
      <c r="F50">
        <v>0.799655</v>
      </c>
    </row>
    <row r="51" spans="2:6" x14ac:dyDescent="0.3">
      <c r="B51">
        <v>2.2481179999999998</v>
      </c>
      <c r="C51" s="1">
        <v>2.0914259999999999E-6</v>
      </c>
      <c r="D51">
        <v>2</v>
      </c>
      <c r="E51">
        <v>-1.259495</v>
      </c>
      <c r="F51">
        <v>0.70365299999999997</v>
      </c>
    </row>
    <row r="52" spans="2:6" x14ac:dyDescent="0.3">
      <c r="B52">
        <v>2.248367</v>
      </c>
      <c r="C52" s="1">
        <v>2.5885229999999999E-6</v>
      </c>
      <c r="D52">
        <v>4</v>
      </c>
      <c r="E52">
        <v>-1.126854</v>
      </c>
      <c r="F52">
        <v>0.88210200000000005</v>
      </c>
    </row>
    <row r="53" spans="2:6" x14ac:dyDescent="0.3">
      <c r="B53">
        <v>2.2481369999999998</v>
      </c>
      <c r="C53" s="1">
        <v>1.9244199999999999E-6</v>
      </c>
      <c r="D53">
        <v>6</v>
      </c>
      <c r="E53">
        <v>-1.2296130000000001</v>
      </c>
      <c r="F53">
        <v>0.72986300000000004</v>
      </c>
    </row>
    <row r="54" spans="2:6" x14ac:dyDescent="0.3">
      <c r="B54">
        <v>2.2479339999999999</v>
      </c>
      <c r="C54" s="1">
        <v>1.424543E-6</v>
      </c>
      <c r="D54">
        <v>8</v>
      </c>
      <c r="E54">
        <v>-1.3643730000000001</v>
      </c>
      <c r="F54">
        <v>0.60225200000000001</v>
      </c>
    </row>
    <row r="55" spans="2:6" x14ac:dyDescent="0.3">
      <c r="B55">
        <v>2.24823</v>
      </c>
      <c r="C55" s="1">
        <v>1.864028E-6</v>
      </c>
      <c r="D55">
        <v>10</v>
      </c>
      <c r="E55">
        <v>-1.1874849999999999</v>
      </c>
      <c r="F55">
        <v>0.74442600000000003</v>
      </c>
    </row>
    <row r="56" spans="2:6" x14ac:dyDescent="0.3">
      <c r="B56">
        <v>2.2481979999999999</v>
      </c>
      <c r="C56" s="1">
        <v>2.894893E-6</v>
      </c>
      <c r="D56">
        <v>12</v>
      </c>
      <c r="E56">
        <v>-1.181365</v>
      </c>
      <c r="F56">
        <v>0.76805400000000001</v>
      </c>
    </row>
    <row r="57" spans="2:6" x14ac:dyDescent="0.3">
      <c r="B57">
        <v>2.248116</v>
      </c>
      <c r="C57" s="1">
        <v>2.5037319999999999E-6</v>
      </c>
      <c r="D57">
        <v>14</v>
      </c>
      <c r="E57">
        <v>-1.1985779999999999</v>
      </c>
      <c r="F57">
        <v>0.83887299999999998</v>
      </c>
    </row>
    <row r="58" spans="2:6" x14ac:dyDescent="0.3">
      <c r="B58">
        <v>2.248605</v>
      </c>
      <c r="C58" s="1">
        <v>2.2642310000000001E-6</v>
      </c>
      <c r="D58">
        <v>16</v>
      </c>
      <c r="E58">
        <v>-0.94719299999999995</v>
      </c>
      <c r="F58">
        <v>0.905532</v>
      </c>
    </row>
    <row r="59" spans="2:6" x14ac:dyDescent="0.3">
      <c r="B59">
        <v>2.2484220000000001</v>
      </c>
      <c r="C59" s="1">
        <v>3.2265240000000002E-6</v>
      </c>
      <c r="D59">
        <v>18</v>
      </c>
      <c r="E59">
        <v>-1.0376270000000001</v>
      </c>
      <c r="F59">
        <v>1.007892</v>
      </c>
    </row>
    <row r="60" spans="2:6" x14ac:dyDescent="0.3">
      <c r="B60">
        <v>2.2486989999999998</v>
      </c>
      <c r="C60" s="1">
        <v>4.0659579999999998E-6</v>
      </c>
      <c r="D60">
        <v>20</v>
      </c>
      <c r="E60">
        <v>-0.82580200000000004</v>
      </c>
      <c r="F60">
        <v>1.139812</v>
      </c>
    </row>
    <row r="61" spans="2:6" x14ac:dyDescent="0.3">
      <c r="B61">
        <v>2.2483019999999998</v>
      </c>
      <c r="C61" s="1">
        <v>5.9328329999999996E-6</v>
      </c>
      <c r="D61">
        <v>22</v>
      </c>
      <c r="E61">
        <v>-0.96699999999999997</v>
      </c>
      <c r="F61">
        <v>1.220696</v>
      </c>
    </row>
    <row r="62" spans="2:6" x14ac:dyDescent="0.3">
      <c r="B62">
        <v>2.2485539999999999</v>
      </c>
      <c r="C62" s="1">
        <v>6.2514190000000003E-6</v>
      </c>
      <c r="D62">
        <v>24</v>
      </c>
      <c r="E62">
        <v>-0.812199</v>
      </c>
      <c r="F62">
        <v>1.323315</v>
      </c>
    </row>
    <row r="63" spans="2:6" x14ac:dyDescent="0.3">
      <c r="B63">
        <v>2.248904</v>
      </c>
      <c r="C63" s="1">
        <v>7.3696300000000001E-6</v>
      </c>
      <c r="D63">
        <v>26</v>
      </c>
      <c r="E63">
        <v>-0.58191199999999998</v>
      </c>
      <c r="F63">
        <v>1.436693</v>
      </c>
    </row>
    <row r="64" spans="2:6" x14ac:dyDescent="0.3">
      <c r="B64">
        <v>2.250105</v>
      </c>
      <c r="C64" s="1">
        <v>1.7250339999999999E-5</v>
      </c>
      <c r="D64">
        <v>28</v>
      </c>
      <c r="E64">
        <v>-2.2329000000000002E-2</v>
      </c>
      <c r="F64">
        <v>1.796575</v>
      </c>
    </row>
    <row r="65" spans="2:6" x14ac:dyDescent="0.3">
      <c r="B65">
        <v>2.2505109999999999</v>
      </c>
      <c r="C65" s="1">
        <v>2.4833209999999999E-5</v>
      </c>
      <c r="D65">
        <v>30</v>
      </c>
      <c r="E65">
        <v>3.6831999999999997E-2</v>
      </c>
      <c r="F65">
        <v>1.930725</v>
      </c>
    </row>
    <row r="66" spans="2:6" x14ac:dyDescent="0.3">
      <c r="B66">
        <v>2.2526259999999998</v>
      </c>
      <c r="C66" s="1">
        <v>5.2885520000000002E-5</v>
      </c>
      <c r="D66">
        <v>32</v>
      </c>
      <c r="E66">
        <v>0.73519100000000004</v>
      </c>
      <c r="F66">
        <v>2.2230720000000002</v>
      </c>
    </row>
    <row r="67" spans="2:6" x14ac:dyDescent="0.3">
      <c r="B67">
        <v>2.2543760000000002</v>
      </c>
      <c r="C67" s="1">
        <v>7.7701530000000003E-5</v>
      </c>
      <c r="D67">
        <v>34</v>
      </c>
      <c r="E67">
        <v>1.153937</v>
      </c>
      <c r="F67">
        <v>2.3813</v>
      </c>
    </row>
    <row r="68" spans="2:6" x14ac:dyDescent="0.3">
      <c r="B68">
        <v>2.2591920000000001</v>
      </c>
      <c r="C68" s="1">
        <v>8.1654509999999996E-5</v>
      </c>
      <c r="D68">
        <v>36</v>
      </c>
      <c r="E68">
        <v>2.519517</v>
      </c>
      <c r="F68">
        <v>1.9408970000000001</v>
      </c>
    </row>
    <row r="69" spans="2:6" x14ac:dyDescent="0.3">
      <c r="B69">
        <v>2.263817</v>
      </c>
      <c r="C69">
        <v>1.3999999999999999E-4</v>
      </c>
      <c r="D69">
        <v>38</v>
      </c>
      <c r="E69">
        <v>3.212933</v>
      </c>
      <c r="F69">
        <v>2.1744720000000002</v>
      </c>
    </row>
    <row r="70" spans="2:6" x14ac:dyDescent="0.3">
      <c r="B70">
        <v>2.274041</v>
      </c>
      <c r="C70">
        <v>2.3499999999999999E-4</v>
      </c>
      <c r="D70">
        <v>40</v>
      </c>
      <c r="E70">
        <v>4.6545969999999999</v>
      </c>
      <c r="F70">
        <v>1.831755</v>
      </c>
    </row>
    <row r="71" spans="2:6" x14ac:dyDescent="0.3">
      <c r="B71">
        <v>2.2864559999999998</v>
      </c>
      <c r="C71">
        <v>3.4900000000000003E-4</v>
      </c>
      <c r="D71">
        <v>42</v>
      </c>
      <c r="E71">
        <v>5.8958919999999999</v>
      </c>
      <c r="F71">
        <v>1.747806</v>
      </c>
    </row>
    <row r="72" spans="2:6" x14ac:dyDescent="0.3">
      <c r="B72">
        <v>2.292869</v>
      </c>
      <c r="C72">
        <v>4.6000000000000001E-4</v>
      </c>
      <c r="D72">
        <v>44</v>
      </c>
      <c r="E72">
        <v>6.3974190000000002</v>
      </c>
      <c r="F72">
        <v>1.880701</v>
      </c>
    </row>
    <row r="73" spans="2:6" x14ac:dyDescent="0.3">
      <c r="B73">
        <v>2.3025660000000001</v>
      </c>
      <c r="C73">
        <v>4.7399999999999997E-4</v>
      </c>
      <c r="D73">
        <v>46</v>
      </c>
      <c r="E73">
        <v>7.2057349999999998</v>
      </c>
      <c r="F73">
        <v>1.596366</v>
      </c>
    </row>
    <row r="74" spans="2:6" x14ac:dyDescent="0.3">
      <c r="B74">
        <v>2.3124690000000001</v>
      </c>
      <c r="C74">
        <v>6.6600000000000003E-4</v>
      </c>
      <c r="D74">
        <v>48</v>
      </c>
      <c r="E74">
        <v>7.8351309999999996</v>
      </c>
      <c r="F74">
        <v>1.8304149999999999</v>
      </c>
    </row>
    <row r="75" spans="2:6" x14ac:dyDescent="0.3">
      <c r="B75">
        <v>2.3211810000000002</v>
      </c>
      <c r="C75">
        <v>5.7200000000000003E-4</v>
      </c>
      <c r="D75">
        <v>50</v>
      </c>
      <c r="E75">
        <v>8.4497230000000005</v>
      </c>
      <c r="F75">
        <v>1.5365420000000001</v>
      </c>
    </row>
    <row r="76" spans="2:6" x14ac:dyDescent="0.3">
      <c r="B76">
        <v>2.3282180000000001</v>
      </c>
      <c r="C76">
        <v>6.6799999999999997E-4</v>
      </c>
      <c r="D76">
        <v>52</v>
      </c>
      <c r="E76">
        <v>8.873189</v>
      </c>
      <c r="F76">
        <v>1.522154</v>
      </c>
    </row>
    <row r="77" spans="2:6" x14ac:dyDescent="0.3">
      <c r="B77">
        <v>2.3328570000000002</v>
      </c>
      <c r="C77">
        <v>6.0499999999999996E-4</v>
      </c>
      <c r="D77">
        <v>54</v>
      </c>
      <c r="E77">
        <v>9.1604670000000006</v>
      </c>
      <c r="F77">
        <v>1.393648</v>
      </c>
    </row>
    <row r="78" spans="2:6" x14ac:dyDescent="0.3">
      <c r="B78">
        <v>2.331188</v>
      </c>
      <c r="C78">
        <v>6.96E-4</v>
      </c>
      <c r="D78">
        <v>56</v>
      </c>
      <c r="E78">
        <v>9.0414110000000001</v>
      </c>
      <c r="F78">
        <v>1.5428729999999999</v>
      </c>
    </row>
    <row r="79" spans="2:6" x14ac:dyDescent="0.3">
      <c r="B79">
        <v>2.333351</v>
      </c>
      <c r="C79">
        <v>5.7700000000000004E-4</v>
      </c>
      <c r="D79">
        <v>58</v>
      </c>
      <c r="E79">
        <v>9.1925489999999996</v>
      </c>
      <c r="F79">
        <v>1.3656520000000001</v>
      </c>
    </row>
    <row r="80" spans="2:6" x14ac:dyDescent="0.3">
      <c r="B80">
        <v>2.3194729999999999</v>
      </c>
      <c r="C80">
        <v>6.1200000000000002E-4</v>
      </c>
      <c r="D80">
        <v>60</v>
      </c>
      <c r="E80">
        <v>8.3423639999999999</v>
      </c>
      <c r="F80">
        <v>1.547237</v>
      </c>
    </row>
    <row r="81" spans="2:6" x14ac:dyDescent="0.3">
      <c r="B81">
        <v>2.3155290000000002</v>
      </c>
      <c r="C81">
        <v>5.6400000000000005E-4</v>
      </c>
      <c r="D81">
        <v>62</v>
      </c>
      <c r="E81">
        <v>8.0936070000000004</v>
      </c>
      <c r="F81">
        <v>1.5480240000000001</v>
      </c>
    </row>
    <row r="82" spans="2:6" x14ac:dyDescent="0.3">
      <c r="B82">
        <v>2.3029540000000002</v>
      </c>
      <c r="C82">
        <v>4.7899999999999999E-4</v>
      </c>
      <c r="D82">
        <v>64</v>
      </c>
      <c r="E82">
        <v>7.2249879999999997</v>
      </c>
      <c r="F82">
        <v>1.6387849999999999</v>
      </c>
    </row>
    <row r="83" spans="2:6" x14ac:dyDescent="0.3">
      <c r="B83">
        <v>2.290759</v>
      </c>
      <c r="C83">
        <v>3.57E-4</v>
      </c>
      <c r="D83">
        <v>66</v>
      </c>
      <c r="E83">
        <v>6.3234009999999996</v>
      </c>
      <c r="F83">
        <v>1.5006060000000001</v>
      </c>
    </row>
    <row r="84" spans="2:6" x14ac:dyDescent="0.3">
      <c r="B84">
        <v>2.2817599999999998</v>
      </c>
      <c r="C84">
        <v>2.92E-4</v>
      </c>
      <c r="D84">
        <v>68</v>
      </c>
      <c r="E84">
        <v>5.4668929999999998</v>
      </c>
      <c r="F84">
        <v>1.7652909999999999</v>
      </c>
    </row>
    <row r="85" spans="2:6" x14ac:dyDescent="0.3">
      <c r="B85">
        <v>2.2735590000000001</v>
      </c>
      <c r="C85">
        <v>1.56E-4</v>
      </c>
      <c r="D85">
        <v>70</v>
      </c>
      <c r="E85">
        <v>4.7145570000000001</v>
      </c>
      <c r="F85">
        <v>1.4864809999999999</v>
      </c>
    </row>
    <row r="86" spans="2:6" x14ac:dyDescent="0.3">
      <c r="B86">
        <v>2.2632129999999999</v>
      </c>
      <c r="C86">
        <v>1.1400000000000001E-4</v>
      </c>
      <c r="D86">
        <v>72</v>
      </c>
      <c r="E86">
        <v>3.2325219999999999</v>
      </c>
      <c r="F86">
        <v>1.942086</v>
      </c>
    </row>
    <row r="87" spans="2:6" x14ac:dyDescent="0.3">
      <c r="B87">
        <v>2.2575530000000001</v>
      </c>
      <c r="C87" s="1">
        <v>7.0345039999999994E-5</v>
      </c>
      <c r="D87">
        <v>74</v>
      </c>
      <c r="E87">
        <v>2.1998890000000002</v>
      </c>
      <c r="F87">
        <v>2.0217079999999998</v>
      </c>
    </row>
    <row r="88" spans="2:6" x14ac:dyDescent="0.3">
      <c r="B88">
        <v>2.2540770000000001</v>
      </c>
      <c r="C88" s="1">
        <v>4.072431E-5</v>
      </c>
      <c r="D88">
        <v>76</v>
      </c>
      <c r="E88">
        <v>1.3116319999999999</v>
      </c>
      <c r="F88">
        <v>2.0476519999999998</v>
      </c>
    </row>
    <row r="89" spans="2:6" x14ac:dyDescent="0.3">
      <c r="B89">
        <v>2.251242</v>
      </c>
      <c r="C89" s="1">
        <v>2.645883E-5</v>
      </c>
      <c r="D89">
        <v>78</v>
      </c>
      <c r="E89">
        <v>0.32113000000000003</v>
      </c>
      <c r="F89">
        <v>1.9350970000000001</v>
      </c>
    </row>
    <row r="90" spans="2:6" x14ac:dyDescent="0.3">
      <c r="B90">
        <v>2.2495690000000002</v>
      </c>
      <c r="C90" s="1">
        <v>1.4050480000000001E-5</v>
      </c>
      <c r="D90">
        <v>80</v>
      </c>
      <c r="E90">
        <v>-0.29845899999999997</v>
      </c>
      <c r="F90">
        <v>1.708496</v>
      </c>
    </row>
    <row r="91" spans="2:6" x14ac:dyDescent="0.3">
      <c r="B91">
        <v>2.249247</v>
      </c>
      <c r="C91" s="1">
        <v>8.4966990000000001E-6</v>
      </c>
      <c r="D91">
        <v>82</v>
      </c>
      <c r="E91">
        <v>-0.47406999999999999</v>
      </c>
      <c r="F91">
        <v>1.5072540000000001</v>
      </c>
    </row>
    <row r="92" spans="2:6" x14ac:dyDescent="0.3">
      <c r="B92">
        <v>2.2486670000000002</v>
      </c>
      <c r="C92" s="1">
        <v>7.3888170000000001E-6</v>
      </c>
      <c r="D92">
        <v>84</v>
      </c>
      <c r="E92">
        <v>-0.80120899999999995</v>
      </c>
      <c r="F92">
        <v>1.3379049999999999</v>
      </c>
    </row>
    <row r="93" spans="2:6" x14ac:dyDescent="0.3">
      <c r="B93">
        <v>2.2484440000000001</v>
      </c>
      <c r="C93" s="1">
        <v>3.8075150000000002E-6</v>
      </c>
      <c r="D93">
        <v>86</v>
      </c>
      <c r="E93">
        <v>-0.97480199999999995</v>
      </c>
      <c r="F93">
        <v>1.0532550000000001</v>
      </c>
    </row>
    <row r="94" spans="2:6" x14ac:dyDescent="0.3">
      <c r="B94">
        <v>2.2482000000000002</v>
      </c>
      <c r="C94" s="1">
        <v>2.812694E-6</v>
      </c>
      <c r="D94">
        <v>88</v>
      </c>
      <c r="E94">
        <v>-1.1424890000000001</v>
      </c>
      <c r="F94">
        <v>0.89081399999999999</v>
      </c>
    </row>
    <row r="95" spans="2:6" x14ac:dyDescent="0.3">
      <c r="B95">
        <v>2.2482120000000001</v>
      </c>
      <c r="C95" s="1">
        <v>2.6385989999999998E-6</v>
      </c>
      <c r="D95">
        <v>90</v>
      </c>
      <c r="E95">
        <v>-1.1463049999999999</v>
      </c>
      <c r="F95">
        <v>0.85978100000000002</v>
      </c>
    </row>
    <row r="96" spans="2:6" x14ac:dyDescent="0.3">
      <c r="B96">
        <v>2.2484459999999999</v>
      </c>
      <c r="C96" s="1">
        <v>2.3239159999999999E-6</v>
      </c>
      <c r="D96">
        <v>92</v>
      </c>
      <c r="E96">
        <v>-1.0550489999999999</v>
      </c>
      <c r="F96">
        <v>0.84759700000000004</v>
      </c>
    </row>
    <row r="97" spans="2:6" x14ac:dyDescent="0.3">
      <c r="B97">
        <v>2.2481979999999999</v>
      </c>
      <c r="C97" s="1">
        <v>1.6834799999999999E-6</v>
      </c>
      <c r="D97">
        <v>94</v>
      </c>
      <c r="E97">
        <v>-1.2092149999999999</v>
      </c>
      <c r="F97">
        <v>0.70485299999999995</v>
      </c>
    </row>
    <row r="98" spans="2:6" x14ac:dyDescent="0.3">
      <c r="B98">
        <v>2.2481599999999999</v>
      </c>
      <c r="C98" s="1">
        <v>1.688731E-6</v>
      </c>
      <c r="D98">
        <v>96</v>
      </c>
      <c r="E98">
        <v>-1.2395080000000001</v>
      </c>
      <c r="F98">
        <v>0.65584200000000004</v>
      </c>
    </row>
    <row r="99" spans="2:6" x14ac:dyDescent="0.3">
      <c r="B99">
        <v>2.2482099999999998</v>
      </c>
      <c r="C99" s="1">
        <v>1.759208E-6</v>
      </c>
      <c r="D99">
        <v>98</v>
      </c>
      <c r="E99">
        <v>-1.220289</v>
      </c>
      <c r="F99">
        <v>0.69551600000000002</v>
      </c>
    </row>
    <row r="100" spans="2:6" x14ac:dyDescent="0.3">
      <c r="B100">
        <v>2.2481710000000001</v>
      </c>
      <c r="C100" s="1">
        <v>1.4764510000000001E-6</v>
      </c>
      <c r="D100">
        <v>100</v>
      </c>
      <c r="E100">
        <v>-1.2490030000000001</v>
      </c>
      <c r="F100">
        <v>0.65428600000000003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B15A-3FE7-A245-BCB4-8EBC55A26C19}">
  <dimension ref="B1:O100"/>
  <sheetViews>
    <sheetView topLeftCell="H1" workbookViewId="0">
      <selection activeCell="L8" sqref="L8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15" x14ac:dyDescent="0.3">
      <c r="B1">
        <v>2.248319</v>
      </c>
      <c r="C1" s="1">
        <v>2.1638349999999998E-6</v>
      </c>
      <c r="D1">
        <v>2</v>
      </c>
      <c r="E1">
        <v>-1.1359729999999999</v>
      </c>
      <c r="F1">
        <v>0.783188</v>
      </c>
      <c r="M1" t="s">
        <v>16</v>
      </c>
      <c r="N1">
        <v>8.550084</v>
      </c>
    </row>
    <row r="2" spans="2:15" x14ac:dyDescent="0.3">
      <c r="B2">
        <v>2.248049</v>
      </c>
      <c r="C2" s="1">
        <v>2.6207320000000002E-6</v>
      </c>
      <c r="D2">
        <v>4</v>
      </c>
      <c r="E2">
        <v>-1.2164060000000001</v>
      </c>
      <c r="F2">
        <v>0.87367499999999998</v>
      </c>
      <c r="M2" t="s">
        <v>11</v>
      </c>
      <c r="N2" t="s">
        <v>17</v>
      </c>
      <c r="O2">
        <v>32</v>
      </c>
    </row>
    <row r="3" spans="2:15" x14ac:dyDescent="0.3">
      <c r="B3">
        <v>2.2483</v>
      </c>
      <c r="C3" s="1">
        <v>2.615241E-6</v>
      </c>
      <c r="D3">
        <v>6</v>
      </c>
      <c r="E3">
        <v>-1.0762769999999999</v>
      </c>
      <c r="F3">
        <v>0.94135400000000002</v>
      </c>
      <c r="M3" t="s">
        <v>15</v>
      </c>
      <c r="O3">
        <v>16</v>
      </c>
    </row>
    <row r="4" spans="2:15" x14ac:dyDescent="0.3">
      <c r="B4">
        <v>2.2482359999999999</v>
      </c>
      <c r="C4" s="1">
        <v>4.5487880000000001E-6</v>
      </c>
      <c r="D4">
        <v>8</v>
      </c>
      <c r="E4">
        <v>-1.018184</v>
      </c>
      <c r="F4">
        <v>1.0584720000000001</v>
      </c>
    </row>
    <row r="5" spans="2:15" x14ac:dyDescent="0.3">
      <c r="B5">
        <v>2.2485750000000002</v>
      </c>
      <c r="C5" s="1">
        <v>3.3790280000000001E-6</v>
      </c>
      <c r="D5">
        <v>10</v>
      </c>
      <c r="E5">
        <v>-0.90509600000000001</v>
      </c>
      <c r="F5">
        <v>1.0695209999999999</v>
      </c>
    </row>
    <row r="6" spans="2:15" x14ac:dyDescent="0.3">
      <c r="B6">
        <v>2.2483149999999998</v>
      </c>
      <c r="C6" s="1">
        <v>6.2603489999999999E-6</v>
      </c>
      <c r="D6">
        <v>12</v>
      </c>
      <c r="E6">
        <v>-0.99070400000000003</v>
      </c>
      <c r="F6">
        <v>1.2441660000000001</v>
      </c>
    </row>
    <row r="7" spans="2:15" x14ac:dyDescent="0.3">
      <c r="B7">
        <v>2.2494200000000002</v>
      </c>
      <c r="C7" s="1">
        <v>1.1270759999999999E-5</v>
      </c>
      <c r="D7">
        <v>14</v>
      </c>
      <c r="E7">
        <v>-0.42033500000000001</v>
      </c>
      <c r="F7">
        <v>1.5414730000000001</v>
      </c>
      <c r="K7" t="s">
        <v>26</v>
      </c>
    </row>
    <row r="8" spans="2:15" x14ac:dyDescent="0.3">
      <c r="B8">
        <v>2.2497479999999999</v>
      </c>
      <c r="C8" s="1">
        <v>1.354899E-5</v>
      </c>
      <c r="D8" s="2">
        <v>16</v>
      </c>
      <c r="E8" s="2">
        <v>-0.178678</v>
      </c>
      <c r="F8">
        <v>1.7021630000000001</v>
      </c>
      <c r="H8">
        <v>-32</v>
      </c>
      <c r="I8" s="2">
        <v>0</v>
      </c>
      <c r="J8">
        <f>H8/16</f>
        <v>-2</v>
      </c>
      <c r="K8">
        <v>0</v>
      </c>
    </row>
    <row r="9" spans="2:15" x14ac:dyDescent="0.3">
      <c r="B9">
        <v>2.2503850000000001</v>
      </c>
      <c r="C9" s="1">
        <v>2.076948E-5</v>
      </c>
      <c r="D9" s="2">
        <v>18</v>
      </c>
      <c r="E9" s="2">
        <v>5.425E-2</v>
      </c>
      <c r="F9">
        <v>1.8726430000000001</v>
      </c>
      <c r="H9">
        <v>-30</v>
      </c>
      <c r="I9" s="2">
        <f t="shared" ref="I9:I38" si="0">E9/UC_9</f>
        <v>6.3449669032491374E-3</v>
      </c>
      <c r="J9">
        <f t="shared" ref="J9:J40" si="1">H9/16</f>
        <v>-1.875</v>
      </c>
      <c r="K9">
        <v>4.6608680687961257E-2</v>
      </c>
    </row>
    <row r="10" spans="2:15" x14ac:dyDescent="0.3">
      <c r="B10">
        <v>2.2517149999999999</v>
      </c>
      <c r="C10" s="1">
        <v>3.7212480000000002E-5</v>
      </c>
      <c r="D10" s="2">
        <v>20</v>
      </c>
      <c r="E10" s="2">
        <v>0.52786599999999995</v>
      </c>
      <c r="F10">
        <v>1.9211739999999999</v>
      </c>
      <c r="H10">
        <v>-28</v>
      </c>
      <c r="I10" s="2">
        <f t="shared" si="0"/>
        <v>6.1738106900470213E-2</v>
      </c>
      <c r="J10">
        <f t="shared" si="1"/>
        <v>-1.75</v>
      </c>
      <c r="K10">
        <v>4.0514994822525824E-2</v>
      </c>
    </row>
    <row r="11" spans="2:15" x14ac:dyDescent="0.3">
      <c r="B11">
        <v>2.2536369999999999</v>
      </c>
      <c r="C11" s="1">
        <v>5.3010770000000002E-5</v>
      </c>
      <c r="D11" s="2">
        <v>22</v>
      </c>
      <c r="E11" s="2">
        <v>0.99284399999999995</v>
      </c>
      <c r="F11">
        <v>2.260316</v>
      </c>
      <c r="H11">
        <v>-26</v>
      </c>
      <c r="I11" s="2">
        <f t="shared" si="0"/>
        <v>0.11612096442561265</v>
      </c>
      <c r="J11">
        <f t="shared" si="1"/>
        <v>-1.625</v>
      </c>
      <c r="K11">
        <v>5.7701383209744168E-2</v>
      </c>
    </row>
    <row r="12" spans="2:15" x14ac:dyDescent="0.3">
      <c r="B12">
        <v>2.256793</v>
      </c>
      <c r="C12" s="1">
        <v>7.5653729999999999E-5</v>
      </c>
      <c r="D12" s="2">
        <v>24</v>
      </c>
      <c r="E12" s="2">
        <v>1.8731819999999999</v>
      </c>
      <c r="F12">
        <v>2.2439269999999998</v>
      </c>
      <c r="H12">
        <v>-24</v>
      </c>
      <c r="I12" s="2">
        <f t="shared" si="0"/>
        <v>0.21908346163616638</v>
      </c>
      <c r="J12">
        <f t="shared" si="1"/>
        <v>-1.5</v>
      </c>
      <c r="K12">
        <v>2.1287725189236124E-2</v>
      </c>
    </row>
    <row r="13" spans="2:15" x14ac:dyDescent="0.3">
      <c r="B13">
        <v>2.258559</v>
      </c>
      <c r="C13" s="1">
        <v>7.6368890000000006E-5</v>
      </c>
      <c r="D13" s="2">
        <v>26</v>
      </c>
      <c r="E13" s="2">
        <v>2.3795320000000002</v>
      </c>
      <c r="F13">
        <v>2.0684480000000001</v>
      </c>
      <c r="H13">
        <v>-22</v>
      </c>
      <c r="I13" s="2">
        <f t="shared" si="0"/>
        <v>0.27830510203174613</v>
      </c>
      <c r="J13">
        <f t="shared" si="1"/>
        <v>-1.375</v>
      </c>
      <c r="K13">
        <v>1.9431099440969622E-2</v>
      </c>
    </row>
    <row r="14" spans="2:15" x14ac:dyDescent="0.3">
      <c r="B14">
        <v>2.2659280000000002</v>
      </c>
      <c r="C14">
        <v>1.47E-4</v>
      </c>
      <c r="D14" s="2">
        <v>28</v>
      </c>
      <c r="E14" s="2">
        <v>3.5969099999999998</v>
      </c>
      <c r="F14">
        <v>1.9900249999999999</v>
      </c>
      <c r="H14">
        <v>-20</v>
      </c>
      <c r="I14" s="2">
        <f t="shared" si="0"/>
        <v>0.42068709500397888</v>
      </c>
      <c r="J14">
        <f t="shared" si="1"/>
        <v>-1.25</v>
      </c>
      <c r="K14">
        <v>8.680403226968636E-2</v>
      </c>
    </row>
    <row r="15" spans="2:15" x14ac:dyDescent="0.3">
      <c r="B15">
        <v>2.2755779999999999</v>
      </c>
      <c r="C15">
        <v>3.2899999999999997E-4</v>
      </c>
      <c r="D15" s="2">
        <v>30</v>
      </c>
      <c r="E15" s="2">
        <v>4.7058809999999998</v>
      </c>
      <c r="F15">
        <v>2.1744219999999999</v>
      </c>
      <c r="H15">
        <v>-18</v>
      </c>
      <c r="I15" s="2">
        <f t="shared" si="0"/>
        <v>0.5503900312558333</v>
      </c>
      <c r="J15">
        <f t="shared" si="1"/>
        <v>-1.125</v>
      </c>
      <c r="K15">
        <v>6.2177539697238285E-2</v>
      </c>
    </row>
    <row r="16" spans="2:15" x14ac:dyDescent="0.3">
      <c r="B16">
        <v>2.277984</v>
      </c>
      <c r="C16">
        <v>2.6499999999999999E-4</v>
      </c>
      <c r="D16" s="2">
        <v>32</v>
      </c>
      <c r="E16" s="2">
        <v>5.0866959999999999</v>
      </c>
      <c r="F16">
        <v>1.7951109999999999</v>
      </c>
      <c r="H16">
        <v>-16</v>
      </c>
      <c r="I16" s="2">
        <f t="shared" si="0"/>
        <v>0.59492935975833683</v>
      </c>
      <c r="J16">
        <f t="shared" si="1"/>
        <v>-1</v>
      </c>
      <c r="K16">
        <v>5.1822712440506243E-2</v>
      </c>
    </row>
    <row r="17" spans="2:11" x14ac:dyDescent="0.3">
      <c r="B17">
        <v>2.2885420000000001</v>
      </c>
      <c r="C17">
        <v>3.6900000000000002E-4</v>
      </c>
      <c r="D17" s="2">
        <v>34</v>
      </c>
      <c r="E17" s="2">
        <v>6.0776960000000004</v>
      </c>
      <c r="F17">
        <v>1.754014</v>
      </c>
      <c r="H17">
        <v>-14</v>
      </c>
      <c r="I17" s="2">
        <f t="shared" si="0"/>
        <v>0.71083465378819677</v>
      </c>
      <c r="J17">
        <f t="shared" si="1"/>
        <v>-0.875</v>
      </c>
      <c r="K17">
        <v>4.2229348425152503E-2</v>
      </c>
    </row>
    <row r="18" spans="2:11" x14ac:dyDescent="0.3">
      <c r="B18">
        <v>2.2954819999999998</v>
      </c>
      <c r="C18">
        <v>4.7600000000000002E-4</v>
      </c>
      <c r="D18" s="2">
        <v>36</v>
      </c>
      <c r="E18" s="2">
        <v>6.6481669999999999</v>
      </c>
      <c r="F18">
        <v>1.714283</v>
      </c>
      <c r="H18">
        <v>-12</v>
      </c>
      <c r="I18" s="2">
        <f t="shared" si="0"/>
        <v>0.77755575266862875</v>
      </c>
      <c r="J18">
        <f t="shared" si="1"/>
        <v>-0.75</v>
      </c>
      <c r="K18">
        <v>4.9715413101513957E-2</v>
      </c>
    </row>
    <row r="19" spans="2:11" x14ac:dyDescent="0.3">
      <c r="B19">
        <v>2.299966</v>
      </c>
      <c r="C19">
        <v>4.0099999999999999E-4</v>
      </c>
      <c r="D19" s="2">
        <v>38</v>
      </c>
      <c r="E19" s="2">
        <v>7.0261969999999998</v>
      </c>
      <c r="F19">
        <v>1.5524340000000001</v>
      </c>
      <c r="H19">
        <v>-10</v>
      </c>
      <c r="I19" s="2">
        <f t="shared" si="0"/>
        <v>0.82176935337711299</v>
      </c>
      <c r="J19">
        <f t="shared" si="1"/>
        <v>-0.625</v>
      </c>
      <c r="K19">
        <v>4.7279184140135481E-2</v>
      </c>
    </row>
    <row r="20" spans="2:11" x14ac:dyDescent="0.3">
      <c r="B20">
        <v>2.3113100000000002</v>
      </c>
      <c r="C20">
        <v>5.4299999999999997E-4</v>
      </c>
      <c r="D20" s="2">
        <v>40</v>
      </c>
      <c r="E20" s="2">
        <v>7.8013300000000001</v>
      </c>
      <c r="F20">
        <v>1.637399</v>
      </c>
      <c r="H20">
        <v>-8</v>
      </c>
      <c r="I20" s="2">
        <f t="shared" si="0"/>
        <v>0.91242729311197412</v>
      </c>
      <c r="J20">
        <f t="shared" si="1"/>
        <v>-0.5</v>
      </c>
      <c r="K20">
        <v>3.8838467469092842E-2</v>
      </c>
    </row>
    <row r="21" spans="2:11" x14ac:dyDescent="0.3">
      <c r="B21">
        <v>2.3146369999999998</v>
      </c>
      <c r="C21">
        <v>6.0700000000000001E-4</v>
      </c>
      <c r="D21" s="2">
        <v>42</v>
      </c>
      <c r="E21" s="2">
        <v>8.0134819999999998</v>
      </c>
      <c r="F21">
        <v>1.662215</v>
      </c>
      <c r="H21">
        <v>-6</v>
      </c>
      <c r="I21" s="2">
        <f t="shared" si="0"/>
        <v>0.93724014875175488</v>
      </c>
      <c r="J21">
        <f t="shared" si="1"/>
        <v>-0.375</v>
      </c>
      <c r="K21">
        <v>4.2891579218048231E-2</v>
      </c>
    </row>
    <row r="22" spans="2:11" x14ac:dyDescent="0.3">
      <c r="B22">
        <v>2.320951</v>
      </c>
      <c r="C22">
        <v>5.3200000000000003E-4</v>
      </c>
      <c r="D22" s="2">
        <v>44</v>
      </c>
      <c r="E22" s="2">
        <v>8.4416689999999992</v>
      </c>
      <c r="F22">
        <v>1.5028729999999999</v>
      </c>
      <c r="H22">
        <v>-4</v>
      </c>
      <c r="I22" s="2">
        <f t="shared" si="0"/>
        <v>0.98732000761629934</v>
      </c>
      <c r="J22">
        <f t="shared" si="1"/>
        <v>-0.25</v>
      </c>
      <c r="K22">
        <v>2.0463918527420678E-2</v>
      </c>
    </row>
    <row r="23" spans="2:11" x14ac:dyDescent="0.3">
      <c r="B23">
        <v>2.316646</v>
      </c>
      <c r="C23">
        <v>6.8099999999999996E-4</v>
      </c>
      <c r="D23" s="2">
        <v>46</v>
      </c>
      <c r="E23" s="2">
        <v>8.1241920000000007</v>
      </c>
      <c r="F23">
        <v>1.7489570000000001</v>
      </c>
      <c r="H23">
        <v>-2</v>
      </c>
      <c r="I23" s="2">
        <f t="shared" si="0"/>
        <v>0.95018855955099402</v>
      </c>
      <c r="J23">
        <f t="shared" si="1"/>
        <v>-0.125</v>
      </c>
      <c r="K23">
        <v>4.5379755341828651E-3</v>
      </c>
    </row>
    <row r="24" spans="2:11" x14ac:dyDescent="0.3">
      <c r="B24">
        <v>2.3223729999999998</v>
      </c>
      <c r="C24">
        <v>4.8299999999999998E-4</v>
      </c>
      <c r="D24" s="2">
        <v>48</v>
      </c>
      <c r="E24" s="2">
        <v>8.550084</v>
      </c>
      <c r="F24">
        <v>1.374377</v>
      </c>
      <c r="H24">
        <v>0</v>
      </c>
      <c r="I24" s="2">
        <f t="shared" si="0"/>
        <v>1</v>
      </c>
      <c r="J24">
        <f t="shared" si="1"/>
        <v>0</v>
      </c>
      <c r="K24">
        <v>3.4024812559556798E-2</v>
      </c>
    </row>
    <row r="25" spans="2:11" x14ac:dyDescent="0.3">
      <c r="B25">
        <v>2.318133</v>
      </c>
      <c r="C25">
        <v>4.8000000000000001E-4</v>
      </c>
      <c r="D25" s="2">
        <v>50</v>
      </c>
      <c r="E25" s="2">
        <v>8.2853750000000002</v>
      </c>
      <c r="F25">
        <v>1.397332</v>
      </c>
      <c r="H25">
        <v>2</v>
      </c>
      <c r="I25" s="2">
        <f t="shared" si="0"/>
        <v>0.9690401872075175</v>
      </c>
      <c r="J25">
        <f t="shared" si="1"/>
        <v>0.125</v>
      </c>
      <c r="K25">
        <v>1.1400252576622078E-2</v>
      </c>
    </row>
    <row r="26" spans="2:11" x14ac:dyDescent="0.3">
      <c r="B26">
        <v>2.3118120000000002</v>
      </c>
      <c r="C26">
        <v>5.1699999999999999E-4</v>
      </c>
      <c r="D26" s="2">
        <v>52</v>
      </c>
      <c r="E26" s="2">
        <v>7.8615789999999999</v>
      </c>
      <c r="F26">
        <v>1.4989239999999999</v>
      </c>
      <c r="H26">
        <v>4</v>
      </c>
      <c r="I26" s="2">
        <f t="shared" si="0"/>
        <v>0.9194738905489116</v>
      </c>
      <c r="J26">
        <f t="shared" si="1"/>
        <v>0.25</v>
      </c>
      <c r="K26">
        <v>2.1881422135519218E-2</v>
      </c>
    </row>
    <row r="27" spans="2:11" x14ac:dyDescent="0.3">
      <c r="B27">
        <v>2.3059669999999999</v>
      </c>
      <c r="C27">
        <v>4.8700000000000002E-4</v>
      </c>
      <c r="D27" s="2">
        <v>54</v>
      </c>
      <c r="E27" s="2">
        <v>7.4491079999999998</v>
      </c>
      <c r="F27">
        <v>1.5942480000000001</v>
      </c>
      <c r="H27">
        <v>6</v>
      </c>
      <c r="I27" s="2">
        <f t="shared" si="0"/>
        <v>0.87123214228070744</v>
      </c>
      <c r="J27">
        <f t="shared" si="1"/>
        <v>0.375</v>
      </c>
      <c r="K27">
        <v>2.0951803052421367E-2</v>
      </c>
    </row>
    <row r="28" spans="2:11" x14ac:dyDescent="0.3">
      <c r="B28">
        <v>2.2972540000000001</v>
      </c>
      <c r="C28">
        <v>4.2000000000000002E-4</v>
      </c>
      <c r="D28" s="2">
        <v>56</v>
      </c>
      <c r="E28" s="2">
        <v>6.8178349999999996</v>
      </c>
      <c r="F28">
        <v>1.576012</v>
      </c>
      <c r="H28">
        <v>8</v>
      </c>
      <c r="I28" s="2">
        <f t="shared" si="0"/>
        <v>0.79739976823619507</v>
      </c>
      <c r="J28">
        <f t="shared" si="1"/>
        <v>0.5</v>
      </c>
      <c r="K28">
        <v>4.3322128434737345E-2</v>
      </c>
    </row>
    <row r="29" spans="2:11" x14ac:dyDescent="0.3">
      <c r="B29">
        <v>2.289358</v>
      </c>
      <c r="C29">
        <v>4.4200000000000001E-4</v>
      </c>
      <c r="D29" s="2">
        <v>58</v>
      </c>
      <c r="E29" s="2">
        <v>6.089588</v>
      </c>
      <c r="F29">
        <v>1.9511179999999999</v>
      </c>
      <c r="H29">
        <v>10</v>
      </c>
      <c r="I29" s="2">
        <f t="shared" si="0"/>
        <v>0.71222551731655503</v>
      </c>
      <c r="J29">
        <f t="shared" si="1"/>
        <v>0.625</v>
      </c>
      <c r="K29">
        <v>3.4878044074306239E-2</v>
      </c>
    </row>
    <row r="30" spans="2:11" x14ac:dyDescent="0.3">
      <c r="B30">
        <v>2.2826580000000001</v>
      </c>
      <c r="C30">
        <v>3.2299999999999999E-4</v>
      </c>
      <c r="D30" s="2">
        <v>60</v>
      </c>
      <c r="E30" s="2">
        <v>5.5297640000000001</v>
      </c>
      <c r="F30">
        <v>1.8292079999999999</v>
      </c>
      <c r="H30">
        <v>12</v>
      </c>
      <c r="I30" s="2">
        <f t="shared" si="0"/>
        <v>0.64674966935997358</v>
      </c>
      <c r="J30">
        <f t="shared" si="1"/>
        <v>0.75</v>
      </c>
      <c r="K30">
        <v>7.3065411649143777E-2</v>
      </c>
    </row>
    <row r="31" spans="2:11" x14ac:dyDescent="0.3">
      <c r="B31">
        <v>2.2709359999999998</v>
      </c>
      <c r="C31">
        <v>2.04E-4</v>
      </c>
      <c r="D31" s="2">
        <v>62</v>
      </c>
      <c r="E31" s="2">
        <v>4.268993</v>
      </c>
      <c r="F31">
        <v>1.9310389999999999</v>
      </c>
      <c r="H31">
        <v>14</v>
      </c>
      <c r="I31" s="2">
        <f t="shared" si="0"/>
        <v>0.49929252157054832</v>
      </c>
      <c r="J31">
        <f t="shared" si="1"/>
        <v>0.875</v>
      </c>
      <c r="K31">
        <v>8.0251257991788408E-2</v>
      </c>
    </row>
    <row r="32" spans="2:11" x14ac:dyDescent="0.3">
      <c r="B32">
        <v>2.2669450000000002</v>
      </c>
      <c r="C32">
        <v>1.6899999999999999E-4</v>
      </c>
      <c r="D32" s="2">
        <v>64</v>
      </c>
      <c r="E32" s="2">
        <v>3.7226110000000001</v>
      </c>
      <c r="F32">
        <v>2.0434890000000001</v>
      </c>
      <c r="H32">
        <v>16</v>
      </c>
      <c r="I32" s="2">
        <f t="shared" si="0"/>
        <v>0.43538882191098943</v>
      </c>
      <c r="J32">
        <f t="shared" si="1"/>
        <v>1</v>
      </c>
      <c r="K32">
        <v>2.1605458127295103E-2</v>
      </c>
    </row>
    <row r="33" spans="2:11" x14ac:dyDescent="0.3">
      <c r="B33">
        <v>2.2626279999999999</v>
      </c>
      <c r="C33">
        <v>1.3200000000000001E-4</v>
      </c>
      <c r="D33" s="2">
        <v>66</v>
      </c>
      <c r="E33" s="2">
        <v>3.0430990000000002</v>
      </c>
      <c r="F33">
        <v>2.1176309999999998</v>
      </c>
      <c r="H33">
        <v>18</v>
      </c>
      <c r="I33" s="2">
        <f t="shared" si="0"/>
        <v>0.35591451499189952</v>
      </c>
      <c r="J33">
        <f t="shared" si="1"/>
        <v>1.125</v>
      </c>
      <c r="K33">
        <v>4.1220491670394654E-2</v>
      </c>
    </row>
    <row r="34" spans="2:11" x14ac:dyDescent="0.3">
      <c r="B34">
        <v>2.2598199999999999</v>
      </c>
      <c r="C34" s="1">
        <v>8.8852399999999997E-5</v>
      </c>
      <c r="D34" s="2">
        <v>68</v>
      </c>
      <c r="E34" s="2">
        <v>2.6314440000000001</v>
      </c>
      <c r="F34">
        <v>1.9941340000000001</v>
      </c>
      <c r="H34">
        <v>20</v>
      </c>
      <c r="I34" s="2">
        <f t="shared" si="0"/>
        <v>0.30776820438255342</v>
      </c>
      <c r="J34">
        <f t="shared" si="1"/>
        <v>1.25</v>
      </c>
      <c r="K34">
        <v>4.3382442905830439E-2</v>
      </c>
    </row>
    <row r="35" spans="2:11" x14ac:dyDescent="0.3">
      <c r="B35">
        <v>2.2557070000000001</v>
      </c>
      <c r="C35" s="1">
        <v>4.5516870000000003E-5</v>
      </c>
      <c r="D35" s="2">
        <v>70</v>
      </c>
      <c r="E35" s="2">
        <v>1.8406530000000001</v>
      </c>
      <c r="F35">
        <v>1.8524179999999999</v>
      </c>
      <c r="H35">
        <v>22</v>
      </c>
      <c r="I35" s="2">
        <f t="shared" si="0"/>
        <v>0.21527893761043751</v>
      </c>
      <c r="J35">
        <f t="shared" si="1"/>
        <v>1.375</v>
      </c>
      <c r="K35">
        <v>2.4789319490728722E-2</v>
      </c>
    </row>
    <row r="36" spans="2:11" x14ac:dyDescent="0.3">
      <c r="B36">
        <v>2.254073</v>
      </c>
      <c r="C36" s="1">
        <v>3.9241730000000003E-5</v>
      </c>
      <c r="D36" s="2">
        <v>72</v>
      </c>
      <c r="E36" s="2">
        <v>1.338956</v>
      </c>
      <c r="F36">
        <v>1.9464669999999999</v>
      </c>
      <c r="H36">
        <v>24</v>
      </c>
      <c r="I36" s="2">
        <f t="shared" si="0"/>
        <v>0.15660150239459636</v>
      </c>
      <c r="J36">
        <f t="shared" si="1"/>
        <v>1.5</v>
      </c>
      <c r="K36">
        <v>3.2853403493212058E-2</v>
      </c>
    </row>
    <row r="37" spans="2:11" x14ac:dyDescent="0.3">
      <c r="B37">
        <v>2.2516669999999999</v>
      </c>
      <c r="C37" s="1">
        <v>4.4366770000000001E-5</v>
      </c>
      <c r="D37" s="2">
        <v>74</v>
      </c>
      <c r="E37" s="2">
        <v>0.40612799999999999</v>
      </c>
      <c r="F37">
        <v>2.184104</v>
      </c>
      <c r="H37">
        <v>26</v>
      </c>
      <c r="I37" s="2">
        <f t="shared" si="0"/>
        <v>4.7499884211663887E-2</v>
      </c>
      <c r="J37">
        <f t="shared" si="1"/>
        <v>1.625</v>
      </c>
      <c r="K37">
        <v>2.5899431688368023E-2</v>
      </c>
    </row>
    <row r="38" spans="2:11" x14ac:dyDescent="0.3">
      <c r="B38">
        <v>2.251058</v>
      </c>
      <c r="C38" s="1">
        <v>1.7326350000000001E-5</v>
      </c>
      <c r="D38" s="2">
        <v>76</v>
      </c>
      <c r="E38" s="2">
        <v>0.41079399999999999</v>
      </c>
      <c r="F38">
        <v>1.7875430000000001</v>
      </c>
      <c r="H38">
        <v>28</v>
      </c>
      <c r="I38" s="2">
        <f t="shared" si="0"/>
        <v>4.8045609844300945E-2</v>
      </c>
      <c r="J38">
        <f t="shared" si="1"/>
        <v>1.75</v>
      </c>
      <c r="K38">
        <v>2.4651543782179541E-2</v>
      </c>
    </row>
    <row r="39" spans="2:11" x14ac:dyDescent="0.3">
      <c r="B39">
        <v>2.249555</v>
      </c>
      <c r="C39" s="1">
        <v>1.1387450000000001E-5</v>
      </c>
      <c r="D39" s="2">
        <v>78</v>
      </c>
      <c r="E39" s="2">
        <v>-0.23644899999999999</v>
      </c>
      <c r="F39">
        <v>1.6310800000000001</v>
      </c>
      <c r="H39">
        <v>30</v>
      </c>
      <c r="I39" s="2">
        <v>0</v>
      </c>
      <c r="J39">
        <f t="shared" si="1"/>
        <v>1.875</v>
      </c>
      <c r="K39">
        <v>4.0184503156180079E-2</v>
      </c>
    </row>
    <row r="40" spans="2:11" x14ac:dyDescent="0.3">
      <c r="B40">
        <v>2.2491810000000001</v>
      </c>
      <c r="C40" s="1">
        <v>7.3095699999999999E-6</v>
      </c>
      <c r="D40" s="2">
        <v>80</v>
      </c>
      <c r="E40" s="2">
        <v>-0.469447</v>
      </c>
      <c r="F40">
        <v>1.4225950000000001</v>
      </c>
      <c r="H40">
        <v>32</v>
      </c>
      <c r="I40" s="2">
        <v>0</v>
      </c>
      <c r="J40">
        <f t="shared" si="1"/>
        <v>2</v>
      </c>
    </row>
    <row r="41" spans="2:11" x14ac:dyDescent="0.3">
      <c r="B41">
        <v>2.2488139999999999</v>
      </c>
      <c r="C41" s="1">
        <v>6.9797899999999998E-6</v>
      </c>
      <c r="D41">
        <v>82</v>
      </c>
      <c r="E41">
        <v>-0.65738799999999997</v>
      </c>
      <c r="F41">
        <v>1.336363</v>
      </c>
    </row>
    <row r="42" spans="2:11" x14ac:dyDescent="0.3">
      <c r="B42">
        <v>2.2486459999999999</v>
      </c>
      <c r="C42" s="1">
        <v>6.1403700000000001E-6</v>
      </c>
      <c r="D42">
        <v>84</v>
      </c>
      <c r="E42">
        <v>-0.77587399999999995</v>
      </c>
      <c r="F42">
        <v>1.2899290000000001</v>
      </c>
    </row>
    <row r="43" spans="2:11" x14ac:dyDescent="0.3">
      <c r="B43">
        <v>2.2481580000000001</v>
      </c>
      <c r="C43" s="1">
        <v>4.5809149999999998E-6</v>
      </c>
      <c r="D43">
        <v>86</v>
      </c>
      <c r="E43">
        <v>-1.0611250000000001</v>
      </c>
      <c r="F43">
        <v>1.0573140000000001</v>
      </c>
    </row>
    <row r="44" spans="2:11" x14ac:dyDescent="0.3">
      <c r="B44">
        <v>2.2481119999999999</v>
      </c>
      <c r="C44" s="1">
        <v>3.7376060000000002E-6</v>
      </c>
      <c r="D44">
        <v>88</v>
      </c>
      <c r="E44">
        <v>-1.1366019999999999</v>
      </c>
      <c r="F44">
        <v>0.99060400000000004</v>
      </c>
    </row>
    <row r="45" spans="2:11" x14ac:dyDescent="0.3">
      <c r="B45">
        <v>2.2481089999999999</v>
      </c>
      <c r="C45" s="1">
        <v>3.8872010000000001E-6</v>
      </c>
      <c r="D45">
        <v>90</v>
      </c>
      <c r="E45">
        <v>-1.1259760000000001</v>
      </c>
      <c r="F45">
        <v>1.0154749999999999</v>
      </c>
    </row>
    <row r="46" spans="2:11" x14ac:dyDescent="0.3">
      <c r="B46">
        <v>2.2480349999999998</v>
      </c>
      <c r="C46" s="1">
        <v>3.3231820000000001E-6</v>
      </c>
      <c r="D46">
        <v>92</v>
      </c>
      <c r="E46">
        <v>-1.1956340000000001</v>
      </c>
      <c r="F46">
        <v>0.879857</v>
      </c>
    </row>
    <row r="47" spans="2:11" x14ac:dyDescent="0.3">
      <c r="B47">
        <v>2.2484060000000001</v>
      </c>
      <c r="C47" s="1">
        <v>2.2028139999999999E-6</v>
      </c>
      <c r="D47">
        <v>94</v>
      </c>
      <c r="E47">
        <v>-1.089183</v>
      </c>
      <c r="F47">
        <v>0.78579900000000003</v>
      </c>
    </row>
    <row r="48" spans="2:11" x14ac:dyDescent="0.3">
      <c r="B48">
        <v>2.2478820000000002</v>
      </c>
      <c r="C48" s="1">
        <v>2.0984359999999998E-6</v>
      </c>
      <c r="D48">
        <v>96</v>
      </c>
      <c r="E48">
        <v>-1.3395870000000001</v>
      </c>
      <c r="F48">
        <v>0.68296299999999999</v>
      </c>
    </row>
    <row r="49" spans="2:6" x14ac:dyDescent="0.3">
      <c r="B49">
        <v>2.2478660000000001</v>
      </c>
      <c r="C49" s="1">
        <v>2.2486200000000001E-6</v>
      </c>
      <c r="D49">
        <v>98</v>
      </c>
      <c r="E49">
        <v>-1.36321</v>
      </c>
      <c r="F49">
        <v>0.67098500000000005</v>
      </c>
    </row>
    <row r="50" spans="2:6" x14ac:dyDescent="0.3">
      <c r="B50">
        <v>2.248402</v>
      </c>
      <c r="C50" s="1">
        <v>2.193092E-6</v>
      </c>
      <c r="D50">
        <v>100</v>
      </c>
      <c r="E50">
        <v>-1.103418</v>
      </c>
      <c r="F50">
        <v>0.75829299999999999</v>
      </c>
    </row>
    <row r="51" spans="2:6" x14ac:dyDescent="0.3">
      <c r="B51">
        <v>2.2480129999999998</v>
      </c>
      <c r="C51" s="1">
        <v>1.9810679999999999E-6</v>
      </c>
      <c r="D51">
        <v>2</v>
      </c>
      <c r="E51">
        <v>-1.3092509999999999</v>
      </c>
      <c r="F51">
        <v>0.652837</v>
      </c>
    </row>
    <row r="52" spans="2:6" x14ac:dyDescent="0.3">
      <c r="B52">
        <v>2.2480289999999998</v>
      </c>
      <c r="C52" s="1">
        <v>2.5198200000000001E-6</v>
      </c>
      <c r="D52">
        <v>4</v>
      </c>
      <c r="E52">
        <v>-1.28409</v>
      </c>
      <c r="F52">
        <v>0.83931900000000004</v>
      </c>
    </row>
    <row r="53" spans="2:6" x14ac:dyDescent="0.3">
      <c r="B53">
        <v>2.2478500000000001</v>
      </c>
      <c r="C53" s="1">
        <v>2.3715129999999998E-6</v>
      </c>
      <c r="D53">
        <v>6</v>
      </c>
      <c r="E53">
        <v>-1.3500620000000001</v>
      </c>
      <c r="F53">
        <v>0.78028399999999998</v>
      </c>
    </row>
    <row r="54" spans="2:6" x14ac:dyDescent="0.3">
      <c r="B54">
        <v>2.248408</v>
      </c>
      <c r="C54" s="1">
        <v>3.1298289999999998E-6</v>
      </c>
      <c r="D54">
        <v>8</v>
      </c>
      <c r="E54">
        <v>-1.0638829999999999</v>
      </c>
      <c r="F54">
        <v>0.88616399999999995</v>
      </c>
    </row>
    <row r="55" spans="2:6" x14ac:dyDescent="0.3">
      <c r="B55">
        <v>2.2483970000000002</v>
      </c>
      <c r="C55" s="1">
        <v>2.9494690000000001E-6</v>
      </c>
      <c r="D55">
        <v>10</v>
      </c>
      <c r="E55">
        <v>-1.0365530000000001</v>
      </c>
      <c r="F55">
        <v>0.97321000000000002</v>
      </c>
    </row>
    <row r="56" spans="2:6" x14ac:dyDescent="0.3">
      <c r="B56">
        <v>2.2482419999999999</v>
      </c>
      <c r="C56" s="1">
        <v>2.772588E-6</v>
      </c>
      <c r="D56">
        <v>12</v>
      </c>
      <c r="E56">
        <v>-1.105491</v>
      </c>
      <c r="F56">
        <v>0.908416</v>
      </c>
    </row>
    <row r="57" spans="2:6" x14ac:dyDescent="0.3">
      <c r="B57">
        <v>2.2488779999999999</v>
      </c>
      <c r="C57" s="1">
        <v>3.9414909999999998E-6</v>
      </c>
      <c r="D57">
        <v>14</v>
      </c>
      <c r="E57">
        <v>-0.72303799999999996</v>
      </c>
      <c r="F57">
        <v>1.165489</v>
      </c>
    </row>
    <row r="58" spans="2:6" x14ac:dyDescent="0.3">
      <c r="B58">
        <v>2.248389</v>
      </c>
      <c r="C58" s="1">
        <v>5.4419740000000003E-6</v>
      </c>
      <c r="D58">
        <v>16</v>
      </c>
      <c r="E58">
        <v>-0.93177500000000002</v>
      </c>
      <c r="F58">
        <v>1.206766</v>
      </c>
    </row>
    <row r="59" spans="2:6" x14ac:dyDescent="0.3">
      <c r="B59">
        <v>2.248526</v>
      </c>
      <c r="C59" s="1">
        <v>6.6302959999999997E-6</v>
      </c>
      <c r="D59">
        <v>18</v>
      </c>
      <c r="E59">
        <v>-0.80108400000000002</v>
      </c>
      <c r="F59">
        <v>1.3046850000000001</v>
      </c>
    </row>
    <row r="60" spans="2:6" x14ac:dyDescent="0.3">
      <c r="B60">
        <v>2.2487780000000002</v>
      </c>
      <c r="C60" s="1">
        <v>8.6623869999999997E-6</v>
      </c>
      <c r="D60">
        <v>20</v>
      </c>
      <c r="E60">
        <v>-0.65482899999999999</v>
      </c>
      <c r="F60">
        <v>1.479743</v>
      </c>
    </row>
    <row r="61" spans="2:6" x14ac:dyDescent="0.3">
      <c r="B61">
        <v>2.2503350000000002</v>
      </c>
      <c r="C61" s="1">
        <v>1.5214929999999999E-5</v>
      </c>
      <c r="D61">
        <v>22</v>
      </c>
      <c r="E61">
        <v>9.6960000000000005E-2</v>
      </c>
      <c r="F61">
        <v>1.755412</v>
      </c>
    </row>
    <row r="62" spans="2:6" x14ac:dyDescent="0.3">
      <c r="B62">
        <v>2.250216</v>
      </c>
      <c r="C62" s="1">
        <v>2.110337E-5</v>
      </c>
      <c r="D62">
        <v>24</v>
      </c>
      <c r="E62">
        <v>2.7141999999999999E-2</v>
      </c>
      <c r="F62">
        <v>1.882825</v>
      </c>
    </row>
    <row r="63" spans="2:6" x14ac:dyDescent="0.3">
      <c r="B63">
        <v>2.2513070000000002</v>
      </c>
      <c r="C63" s="1">
        <v>2.7380289999999999E-5</v>
      </c>
      <c r="D63">
        <v>26</v>
      </c>
      <c r="E63">
        <v>0.37745800000000002</v>
      </c>
      <c r="F63">
        <v>1.9547509999999999</v>
      </c>
    </row>
    <row r="64" spans="2:6" x14ac:dyDescent="0.3">
      <c r="B64">
        <v>2.2533539999999999</v>
      </c>
      <c r="C64" s="1">
        <v>3.724577E-5</v>
      </c>
      <c r="D64">
        <v>28</v>
      </c>
      <c r="E64">
        <v>1.1301829999999999</v>
      </c>
      <c r="F64">
        <v>1.995358</v>
      </c>
    </row>
    <row r="65" spans="2:6" x14ac:dyDescent="0.3">
      <c r="B65">
        <v>2.257403</v>
      </c>
      <c r="C65" s="1">
        <v>8.4580940000000005E-5</v>
      </c>
      <c r="D65">
        <v>30</v>
      </c>
      <c r="E65">
        <v>2.0293169999999998</v>
      </c>
      <c r="F65">
        <v>2.1705679999999998</v>
      </c>
    </row>
    <row r="66" spans="2:6" x14ac:dyDescent="0.3">
      <c r="B66">
        <v>2.2604320000000002</v>
      </c>
      <c r="C66">
        <v>1.06E-4</v>
      </c>
      <c r="D66">
        <v>32</v>
      </c>
      <c r="E66">
        <v>2.6841089999999999</v>
      </c>
      <c r="F66">
        <v>2.0830649999999999</v>
      </c>
    </row>
    <row r="67" spans="2:6" x14ac:dyDescent="0.3">
      <c r="B67">
        <v>2.2654320000000001</v>
      </c>
      <c r="C67">
        <v>1.06E-4</v>
      </c>
      <c r="D67">
        <v>34</v>
      </c>
      <c r="E67">
        <v>3.704952</v>
      </c>
      <c r="F67">
        <v>1.5722970000000001</v>
      </c>
    </row>
    <row r="68" spans="2:6" x14ac:dyDescent="0.3">
      <c r="B68">
        <v>2.2685940000000002</v>
      </c>
      <c r="C68">
        <v>1.8000000000000001E-4</v>
      </c>
      <c r="D68">
        <v>36</v>
      </c>
      <c r="E68">
        <v>3.9813459999999998</v>
      </c>
      <c r="F68">
        <v>1.920158</v>
      </c>
    </row>
    <row r="69" spans="2:6" x14ac:dyDescent="0.3">
      <c r="B69">
        <v>2.2748300000000001</v>
      </c>
      <c r="C69">
        <v>1.9900000000000001E-4</v>
      </c>
      <c r="D69">
        <v>38</v>
      </c>
      <c r="E69">
        <v>4.7836080000000001</v>
      </c>
      <c r="F69">
        <v>1.7135279999999999</v>
      </c>
    </row>
    <row r="70" spans="2:6" x14ac:dyDescent="0.3">
      <c r="B70">
        <v>2.281749</v>
      </c>
      <c r="C70">
        <v>3.1199999999999999E-4</v>
      </c>
      <c r="D70">
        <v>40</v>
      </c>
      <c r="E70">
        <v>5.4233960000000003</v>
      </c>
      <c r="F70">
        <v>1.925894</v>
      </c>
    </row>
    <row r="71" spans="2:6" x14ac:dyDescent="0.3">
      <c r="B71">
        <v>2.2870249999999999</v>
      </c>
      <c r="C71">
        <v>3.3399999999999999E-4</v>
      </c>
      <c r="D71">
        <v>42</v>
      </c>
      <c r="E71">
        <v>5.9830860000000001</v>
      </c>
      <c r="F71">
        <v>1.609221</v>
      </c>
    </row>
    <row r="72" spans="2:6" x14ac:dyDescent="0.3">
      <c r="B72">
        <v>2.2958850000000002</v>
      </c>
      <c r="C72">
        <v>4.08E-4</v>
      </c>
      <c r="D72">
        <v>44</v>
      </c>
      <c r="E72">
        <v>6.7034260000000003</v>
      </c>
      <c r="F72">
        <v>1.6191169999999999</v>
      </c>
    </row>
    <row r="73" spans="2:6" x14ac:dyDescent="0.3">
      <c r="B73">
        <v>2.3054489999999999</v>
      </c>
      <c r="C73">
        <v>4.0999999999999999E-4</v>
      </c>
      <c r="D73">
        <v>46</v>
      </c>
      <c r="E73">
        <v>7.4441600000000001</v>
      </c>
      <c r="F73">
        <v>1.429108</v>
      </c>
    </row>
    <row r="74" spans="2:6" x14ac:dyDescent="0.3">
      <c r="B74">
        <v>2.3148599999999999</v>
      </c>
      <c r="C74">
        <v>5.53E-4</v>
      </c>
      <c r="D74">
        <v>48</v>
      </c>
      <c r="E74">
        <v>8.0465820000000008</v>
      </c>
      <c r="F74">
        <v>1.5691189999999999</v>
      </c>
    </row>
    <row r="75" spans="2:6" x14ac:dyDescent="0.3">
      <c r="B75">
        <v>2.3234889999999999</v>
      </c>
      <c r="C75">
        <v>5.1500000000000005E-4</v>
      </c>
      <c r="D75">
        <v>50</v>
      </c>
      <c r="E75">
        <v>8.6109059999999999</v>
      </c>
      <c r="F75">
        <v>1.4147320000000001</v>
      </c>
    </row>
    <row r="76" spans="2:6" x14ac:dyDescent="0.3">
      <c r="B76">
        <v>2.3265449999999999</v>
      </c>
      <c r="C76">
        <v>6.6100000000000002E-4</v>
      </c>
      <c r="D76">
        <v>52</v>
      </c>
      <c r="E76">
        <v>8.7786419999999996</v>
      </c>
      <c r="F76">
        <v>1.5006489999999999</v>
      </c>
    </row>
    <row r="77" spans="2:6" x14ac:dyDescent="0.3">
      <c r="B77">
        <v>2.3260830000000001</v>
      </c>
      <c r="C77">
        <v>5.4000000000000001E-4</v>
      </c>
      <c r="D77">
        <v>54</v>
      </c>
      <c r="E77">
        <v>8.7670490000000001</v>
      </c>
      <c r="F77">
        <v>1.4056200000000001</v>
      </c>
    </row>
    <row r="78" spans="2:6" x14ac:dyDescent="0.3">
      <c r="B78">
        <v>2.3219129999999999</v>
      </c>
      <c r="C78">
        <v>5.1500000000000005E-4</v>
      </c>
      <c r="D78">
        <v>56</v>
      </c>
      <c r="E78">
        <v>8.5172919999999994</v>
      </c>
      <c r="F78">
        <v>1.404436</v>
      </c>
    </row>
    <row r="79" spans="2:6" x14ac:dyDescent="0.3">
      <c r="B79">
        <v>2.3125909999999998</v>
      </c>
      <c r="C79">
        <v>5.5500000000000005E-4</v>
      </c>
      <c r="D79">
        <v>58</v>
      </c>
      <c r="E79">
        <v>7.894444</v>
      </c>
      <c r="F79">
        <v>1.5953409999999999</v>
      </c>
    </row>
    <row r="80" spans="2:6" x14ac:dyDescent="0.3">
      <c r="B80">
        <v>2.3109600000000001</v>
      </c>
      <c r="C80">
        <v>5.6400000000000005E-4</v>
      </c>
      <c r="D80">
        <v>60</v>
      </c>
      <c r="E80">
        <v>7.7709979999999996</v>
      </c>
      <c r="F80">
        <v>1.6675180000000001</v>
      </c>
    </row>
    <row r="81" spans="2:6" x14ac:dyDescent="0.3">
      <c r="B81">
        <v>2.303928</v>
      </c>
      <c r="C81">
        <v>4.8299999999999998E-4</v>
      </c>
      <c r="D81">
        <v>62</v>
      </c>
      <c r="E81">
        <v>7.286232</v>
      </c>
      <c r="F81">
        <v>1.6791670000000001</v>
      </c>
    </row>
    <row r="82" spans="2:6" x14ac:dyDescent="0.3">
      <c r="B82">
        <v>2.2951429999999999</v>
      </c>
      <c r="C82">
        <v>4.0299999999999998E-4</v>
      </c>
      <c r="D82">
        <v>64</v>
      </c>
      <c r="E82">
        <v>6.6561589999999997</v>
      </c>
      <c r="F82">
        <v>1.5732889999999999</v>
      </c>
    </row>
    <row r="83" spans="2:6" x14ac:dyDescent="0.3">
      <c r="B83">
        <v>2.2866379999999999</v>
      </c>
      <c r="C83">
        <v>3.1700000000000001E-4</v>
      </c>
      <c r="D83">
        <v>66</v>
      </c>
      <c r="E83">
        <v>5.9238439999999999</v>
      </c>
      <c r="F83">
        <v>1.7060770000000001</v>
      </c>
    </row>
    <row r="84" spans="2:6" x14ac:dyDescent="0.3">
      <c r="B84">
        <v>2.2846199999999999</v>
      </c>
      <c r="C84">
        <v>3.1799999999999998E-4</v>
      </c>
      <c r="D84">
        <v>68</v>
      </c>
      <c r="E84">
        <v>5.7463389999999999</v>
      </c>
      <c r="F84">
        <v>1.696207</v>
      </c>
    </row>
    <row r="85" spans="2:6" x14ac:dyDescent="0.3">
      <c r="B85">
        <v>2.2754029999999998</v>
      </c>
      <c r="C85">
        <v>2.3900000000000001E-4</v>
      </c>
      <c r="D85">
        <v>70</v>
      </c>
      <c r="E85">
        <v>4.7645359999999997</v>
      </c>
      <c r="F85">
        <v>1.954623</v>
      </c>
    </row>
    <row r="86" spans="2:6" x14ac:dyDescent="0.3">
      <c r="B86">
        <v>2.2665839999999999</v>
      </c>
      <c r="C86">
        <v>1.8100000000000001E-4</v>
      </c>
      <c r="D86">
        <v>72</v>
      </c>
      <c r="E86">
        <v>3.602277</v>
      </c>
      <c r="F86">
        <v>2.1768369999999999</v>
      </c>
    </row>
    <row r="87" spans="2:6" x14ac:dyDescent="0.3">
      <c r="B87">
        <v>2.2623090000000001</v>
      </c>
      <c r="C87" s="1">
        <v>9.719974E-5</v>
      </c>
      <c r="D87">
        <v>74</v>
      </c>
      <c r="E87">
        <v>3.086684</v>
      </c>
      <c r="F87">
        <v>1.9294770000000001</v>
      </c>
    </row>
    <row r="88" spans="2:6" x14ac:dyDescent="0.3">
      <c r="B88">
        <v>2.2562060000000002</v>
      </c>
      <c r="C88" s="1">
        <v>7.1279970000000007E-5</v>
      </c>
      <c r="D88">
        <v>76</v>
      </c>
      <c r="E88">
        <v>1.744448</v>
      </c>
      <c r="F88">
        <v>2.2026129999999999</v>
      </c>
    </row>
    <row r="89" spans="2:6" x14ac:dyDescent="0.3">
      <c r="B89">
        <v>2.2546560000000002</v>
      </c>
      <c r="C89" s="1">
        <v>4.7039210000000003E-5</v>
      </c>
      <c r="D89">
        <v>78</v>
      </c>
      <c r="E89">
        <v>1.4441679999999999</v>
      </c>
      <c r="F89">
        <v>2.0876100000000002</v>
      </c>
    </row>
    <row r="90" spans="2:6" x14ac:dyDescent="0.3">
      <c r="B90">
        <v>2.2536719999999999</v>
      </c>
      <c r="C90" s="1">
        <v>3.2869420000000002E-5</v>
      </c>
      <c r="D90">
        <v>80</v>
      </c>
      <c r="E90">
        <v>1.261301</v>
      </c>
      <c r="F90">
        <v>1.8885940000000001</v>
      </c>
    </row>
    <row r="91" spans="2:6" x14ac:dyDescent="0.3">
      <c r="B91">
        <v>2.250772</v>
      </c>
      <c r="C91" s="1">
        <v>2.0989639999999999E-5</v>
      </c>
      <c r="D91">
        <v>82</v>
      </c>
      <c r="E91">
        <v>0.191188</v>
      </c>
      <c r="F91">
        <v>1.8397559999999999</v>
      </c>
    </row>
    <row r="92" spans="2:6" x14ac:dyDescent="0.3">
      <c r="B92">
        <v>2.2504810000000002</v>
      </c>
      <c r="C92" s="1">
        <v>1.870915E-5</v>
      </c>
      <c r="D92">
        <v>84</v>
      </c>
      <c r="E92">
        <v>0.14052000000000001</v>
      </c>
      <c r="F92">
        <v>1.8124439999999999</v>
      </c>
    </row>
    <row r="93" spans="2:6" x14ac:dyDescent="0.3">
      <c r="B93">
        <v>2.2487249999999999</v>
      </c>
      <c r="C93" s="1">
        <v>7.0772520000000004E-6</v>
      </c>
      <c r="D93">
        <v>86</v>
      </c>
      <c r="E93">
        <v>-0.71421100000000004</v>
      </c>
      <c r="F93">
        <v>1.4022159999999999</v>
      </c>
    </row>
    <row r="94" spans="2:6" x14ac:dyDescent="0.3">
      <c r="B94">
        <v>2.2485400000000002</v>
      </c>
      <c r="C94" s="1">
        <v>5.3257819999999998E-6</v>
      </c>
      <c r="D94">
        <v>88</v>
      </c>
      <c r="E94">
        <v>-0.85089300000000001</v>
      </c>
      <c r="F94">
        <v>1.2572760000000001</v>
      </c>
    </row>
    <row r="95" spans="2:6" x14ac:dyDescent="0.3">
      <c r="B95">
        <v>2.2484220000000001</v>
      </c>
      <c r="C95" s="1">
        <v>4.1655610000000004E-6</v>
      </c>
      <c r="D95">
        <v>90</v>
      </c>
      <c r="E95">
        <v>-0.96196999999999999</v>
      </c>
      <c r="F95">
        <v>1.109861</v>
      </c>
    </row>
    <row r="96" spans="2:6" x14ac:dyDescent="0.3">
      <c r="B96">
        <v>2.2482500000000001</v>
      </c>
      <c r="C96" s="1">
        <v>4.142303E-6</v>
      </c>
      <c r="D96">
        <v>92</v>
      </c>
      <c r="E96">
        <v>-1.0723370000000001</v>
      </c>
      <c r="F96">
        <v>1.0584830000000001</v>
      </c>
    </row>
    <row r="97" spans="2:6" x14ac:dyDescent="0.3">
      <c r="B97">
        <v>2.2482760000000002</v>
      </c>
      <c r="C97" s="1">
        <v>2.4468259999999999E-6</v>
      </c>
      <c r="D97">
        <v>94</v>
      </c>
      <c r="E97">
        <v>-1.132711</v>
      </c>
      <c r="F97">
        <v>0.82308199999999998</v>
      </c>
    </row>
    <row r="98" spans="2:6" x14ac:dyDescent="0.3">
      <c r="B98">
        <v>2.2481879999999999</v>
      </c>
      <c r="C98" s="1">
        <v>2.5219599999999999E-6</v>
      </c>
      <c r="D98">
        <v>96</v>
      </c>
      <c r="E98">
        <v>-1.174987</v>
      </c>
      <c r="F98">
        <v>0.82636299999999996</v>
      </c>
    </row>
    <row r="99" spans="2:6" x14ac:dyDescent="0.3">
      <c r="B99">
        <v>2.2482739999999999</v>
      </c>
      <c r="C99" s="1">
        <v>2.253259E-6</v>
      </c>
      <c r="D99">
        <v>98</v>
      </c>
      <c r="E99">
        <v>-1.1372260000000001</v>
      </c>
      <c r="F99">
        <v>0.81657900000000005</v>
      </c>
    </row>
    <row r="100" spans="2:6" x14ac:dyDescent="0.3">
      <c r="B100">
        <v>2.2481520000000002</v>
      </c>
      <c r="C100" s="1">
        <v>1.4398580000000001E-6</v>
      </c>
      <c r="D100">
        <v>100</v>
      </c>
      <c r="E100">
        <v>-1.259908</v>
      </c>
      <c r="F100">
        <v>0.62385100000000004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DACB-F5B9-DA4D-AC0E-272CB5A6F2F5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6" x14ac:dyDescent="0.3">
      <c r="B1">
        <v>2.2480340000000001</v>
      </c>
      <c r="C1" s="1">
        <v>2.0162260000000002E-6</v>
      </c>
      <c r="D1">
        <v>2</v>
      </c>
      <c r="E1">
        <v>-1.273582</v>
      </c>
      <c r="F1">
        <v>0.712843</v>
      </c>
    </row>
    <row r="2" spans="2:6" x14ac:dyDescent="0.3">
      <c r="B2">
        <v>2.2481870000000002</v>
      </c>
      <c r="C2" s="1">
        <v>2.1375899999999998E-6</v>
      </c>
      <c r="D2">
        <v>4</v>
      </c>
      <c r="E2">
        <v>-1.1907449999999999</v>
      </c>
      <c r="F2">
        <v>0.777451</v>
      </c>
    </row>
    <row r="3" spans="2:6" x14ac:dyDescent="0.3">
      <c r="B3">
        <v>2.248513</v>
      </c>
      <c r="C3" s="1">
        <v>2.8614459999999998E-6</v>
      </c>
      <c r="D3">
        <v>6</v>
      </c>
      <c r="E3">
        <v>-0.97808899999999999</v>
      </c>
      <c r="F3">
        <v>0.95821299999999998</v>
      </c>
    </row>
    <row r="4" spans="2:6" x14ac:dyDescent="0.3">
      <c r="B4">
        <v>2.2481789999999999</v>
      </c>
      <c r="C4" s="1">
        <v>3.3955759999999999E-6</v>
      </c>
      <c r="D4">
        <v>8</v>
      </c>
      <c r="E4">
        <v>-1.0994999999999999</v>
      </c>
      <c r="F4">
        <v>0.99536800000000003</v>
      </c>
    </row>
    <row r="5" spans="2:6" x14ac:dyDescent="0.3">
      <c r="B5">
        <v>2.248065</v>
      </c>
      <c r="C5" s="1">
        <v>3.9699650000000002E-6</v>
      </c>
      <c r="D5">
        <v>10</v>
      </c>
      <c r="E5">
        <v>-1.1802699999999999</v>
      </c>
      <c r="F5">
        <v>1.0333140000000001</v>
      </c>
    </row>
    <row r="6" spans="2:6" x14ac:dyDescent="0.3">
      <c r="B6">
        <v>2.248834</v>
      </c>
      <c r="C6" s="1">
        <v>8.5435179999999997E-6</v>
      </c>
      <c r="D6">
        <v>12</v>
      </c>
      <c r="E6">
        <v>-0.675597</v>
      </c>
      <c r="F6">
        <v>1.4315009999999999</v>
      </c>
    </row>
    <row r="7" spans="2:6" x14ac:dyDescent="0.3">
      <c r="B7">
        <v>2.2492100000000002</v>
      </c>
      <c r="C7" s="1">
        <v>1.0221799999999999E-5</v>
      </c>
      <c r="D7">
        <v>14</v>
      </c>
      <c r="E7">
        <v>-0.50411700000000004</v>
      </c>
      <c r="F7">
        <v>1.5197639999999999</v>
      </c>
    </row>
    <row r="8" spans="2:6" x14ac:dyDescent="0.3">
      <c r="B8">
        <v>2.2488869999999999</v>
      </c>
      <c r="C8" s="1">
        <v>1.1070729999999999E-5</v>
      </c>
      <c r="D8">
        <v>16</v>
      </c>
      <c r="E8">
        <v>-0.60576200000000002</v>
      </c>
      <c r="F8">
        <v>1.558824</v>
      </c>
    </row>
    <row r="9" spans="2:6" x14ac:dyDescent="0.3">
      <c r="B9">
        <v>2.2492899999999998</v>
      </c>
      <c r="C9" s="1">
        <v>1.006791E-5</v>
      </c>
      <c r="D9">
        <v>18</v>
      </c>
      <c r="E9">
        <v>-0.34781400000000001</v>
      </c>
      <c r="F9">
        <v>1.5716619999999999</v>
      </c>
    </row>
    <row r="10" spans="2:6" x14ac:dyDescent="0.3">
      <c r="B10">
        <v>2.2505449999999998</v>
      </c>
      <c r="C10" s="1">
        <v>1.9903560000000001E-5</v>
      </c>
      <c r="D10">
        <v>20</v>
      </c>
      <c r="E10">
        <v>0.10828400000000001</v>
      </c>
      <c r="F10">
        <v>1.835939</v>
      </c>
    </row>
    <row r="11" spans="2:6" x14ac:dyDescent="0.3">
      <c r="B11">
        <v>2.2539699999999998</v>
      </c>
      <c r="C11" s="1">
        <v>4.958954E-5</v>
      </c>
      <c r="D11">
        <v>22</v>
      </c>
      <c r="E11">
        <v>1.1959360000000001</v>
      </c>
      <c r="F11">
        <v>2.100419</v>
      </c>
    </row>
    <row r="12" spans="2:6" x14ac:dyDescent="0.3">
      <c r="B12">
        <v>2.2568290000000002</v>
      </c>
      <c r="C12" s="1">
        <v>7.8324889999999999E-5</v>
      </c>
      <c r="D12">
        <v>24</v>
      </c>
      <c r="E12">
        <v>1.9280010000000001</v>
      </c>
      <c r="F12">
        <v>2.1735850000000001</v>
      </c>
    </row>
    <row r="13" spans="2:6" x14ac:dyDescent="0.3">
      <c r="B13">
        <v>2.2585820000000001</v>
      </c>
      <c r="C13" s="1">
        <v>9.4324590000000001E-5</v>
      </c>
      <c r="D13">
        <v>26</v>
      </c>
      <c r="E13">
        <v>2.2749269999999999</v>
      </c>
      <c r="F13">
        <v>2.1866150000000002</v>
      </c>
    </row>
    <row r="14" spans="2:6" x14ac:dyDescent="0.3">
      <c r="B14">
        <v>2.2643140000000002</v>
      </c>
      <c r="C14">
        <v>1.9000000000000001E-4</v>
      </c>
      <c r="D14">
        <v>28</v>
      </c>
      <c r="E14">
        <v>3.1316440000000001</v>
      </c>
      <c r="F14">
        <v>2.4024239999999999</v>
      </c>
    </row>
    <row r="15" spans="2:6" x14ac:dyDescent="0.3">
      <c r="B15">
        <v>2.271442</v>
      </c>
      <c r="C15">
        <v>2.23E-4</v>
      </c>
      <c r="D15">
        <v>30</v>
      </c>
      <c r="E15">
        <v>4.3230700000000004</v>
      </c>
      <c r="F15">
        <v>1.9645710000000001</v>
      </c>
    </row>
    <row r="16" spans="2:6" x14ac:dyDescent="0.3">
      <c r="B16">
        <v>2.2766709999999999</v>
      </c>
      <c r="C16">
        <v>2.8200000000000002E-4</v>
      </c>
      <c r="D16">
        <v>32</v>
      </c>
      <c r="E16">
        <v>4.877135</v>
      </c>
      <c r="F16">
        <v>2.0100889999999998</v>
      </c>
    </row>
    <row r="17" spans="2:6" x14ac:dyDescent="0.3">
      <c r="B17">
        <v>2.285253</v>
      </c>
      <c r="C17">
        <v>3.59E-4</v>
      </c>
      <c r="D17">
        <v>34</v>
      </c>
      <c r="E17">
        <v>5.7730379999999997</v>
      </c>
      <c r="F17">
        <v>1.7981720000000001</v>
      </c>
    </row>
    <row r="18" spans="2:6" x14ac:dyDescent="0.3">
      <c r="B18">
        <v>2.296008</v>
      </c>
      <c r="C18">
        <v>3.8999999999999999E-4</v>
      </c>
      <c r="D18">
        <v>36</v>
      </c>
      <c r="E18">
        <v>6.721044</v>
      </c>
      <c r="F18">
        <v>1.582236</v>
      </c>
    </row>
    <row r="19" spans="2:6" x14ac:dyDescent="0.3">
      <c r="B19">
        <v>2.30199</v>
      </c>
      <c r="C19">
        <v>4.46E-4</v>
      </c>
      <c r="D19">
        <v>38</v>
      </c>
      <c r="E19">
        <v>7.1608710000000002</v>
      </c>
      <c r="F19">
        <v>1.612897</v>
      </c>
    </row>
    <row r="20" spans="2:6" x14ac:dyDescent="0.3">
      <c r="B20">
        <v>2.312284</v>
      </c>
      <c r="C20">
        <v>5.3700000000000004E-4</v>
      </c>
      <c r="D20">
        <v>40</v>
      </c>
      <c r="E20">
        <v>7.8803599999999996</v>
      </c>
      <c r="F20">
        <v>1.562073</v>
      </c>
    </row>
    <row r="21" spans="2:6" x14ac:dyDescent="0.3">
      <c r="B21">
        <v>2.3150200000000001</v>
      </c>
      <c r="C21">
        <v>5.0500000000000002E-4</v>
      </c>
      <c r="D21">
        <v>42</v>
      </c>
      <c r="E21">
        <v>8.0673659999999998</v>
      </c>
      <c r="F21">
        <v>1.514011</v>
      </c>
    </row>
    <row r="22" spans="2:6" x14ac:dyDescent="0.3">
      <c r="B22">
        <v>2.3203040000000001</v>
      </c>
      <c r="C22">
        <v>6.2200000000000005E-4</v>
      </c>
      <c r="D22">
        <v>44</v>
      </c>
      <c r="E22">
        <v>8.3982749999999999</v>
      </c>
      <c r="F22">
        <v>1.5229140000000001</v>
      </c>
    </row>
    <row r="23" spans="2:6" x14ac:dyDescent="0.3">
      <c r="B23">
        <v>2.3210709999999999</v>
      </c>
      <c r="C23">
        <v>5.62E-4</v>
      </c>
      <c r="D23">
        <v>46</v>
      </c>
      <c r="E23">
        <v>8.4359940000000009</v>
      </c>
      <c r="F23">
        <v>1.5936669999999999</v>
      </c>
    </row>
    <row r="24" spans="2:6" x14ac:dyDescent="0.3">
      <c r="B24">
        <v>2.3189299999999999</v>
      </c>
      <c r="C24">
        <v>5.6999999999999998E-4</v>
      </c>
      <c r="D24">
        <v>48</v>
      </c>
      <c r="E24">
        <v>8.3196480000000008</v>
      </c>
      <c r="F24">
        <v>1.4863839999999999</v>
      </c>
    </row>
    <row r="25" spans="2:6" x14ac:dyDescent="0.3">
      <c r="B25">
        <v>2.311741</v>
      </c>
      <c r="C25">
        <v>4.6999999999999999E-4</v>
      </c>
      <c r="D25">
        <v>50</v>
      </c>
      <c r="E25">
        <v>7.8472489999999997</v>
      </c>
      <c r="F25">
        <v>1.5575840000000001</v>
      </c>
    </row>
    <row r="26" spans="2:6" x14ac:dyDescent="0.3">
      <c r="B26">
        <v>2.3085390000000001</v>
      </c>
      <c r="C26">
        <v>4.0499999999999998E-4</v>
      </c>
      <c r="D26">
        <v>52</v>
      </c>
      <c r="E26">
        <v>7.655818</v>
      </c>
      <c r="F26">
        <v>1.4307970000000001</v>
      </c>
    </row>
    <row r="27" spans="2:6" x14ac:dyDescent="0.3">
      <c r="B27">
        <v>2.3015949999999998</v>
      </c>
      <c r="C27">
        <v>4.4700000000000002E-4</v>
      </c>
      <c r="D27">
        <v>54</v>
      </c>
      <c r="E27">
        <v>7.1419249999999996</v>
      </c>
      <c r="F27">
        <v>1.5678080000000001</v>
      </c>
    </row>
    <row r="28" spans="2:6" x14ac:dyDescent="0.3">
      <c r="B28">
        <v>2.2957550000000002</v>
      </c>
      <c r="C28">
        <v>4.5300000000000001E-4</v>
      </c>
      <c r="D28">
        <v>56</v>
      </c>
      <c r="E28">
        <v>6.6871970000000003</v>
      </c>
      <c r="F28">
        <v>1.6418619999999999</v>
      </c>
    </row>
    <row r="29" spans="2:6" x14ac:dyDescent="0.3">
      <c r="B29">
        <v>2.2870550000000001</v>
      </c>
      <c r="C29">
        <v>3.7599999999999998E-4</v>
      </c>
      <c r="D29">
        <v>58</v>
      </c>
      <c r="E29">
        <v>5.918857</v>
      </c>
      <c r="F29">
        <v>1.85694</v>
      </c>
    </row>
    <row r="30" spans="2:6" x14ac:dyDescent="0.3">
      <c r="B30">
        <v>2.278254</v>
      </c>
      <c r="C30">
        <v>2.5900000000000001E-4</v>
      </c>
      <c r="D30">
        <v>60</v>
      </c>
      <c r="E30">
        <v>5.1208429999999998</v>
      </c>
      <c r="F30">
        <v>1.774931</v>
      </c>
    </row>
    <row r="31" spans="2:6" x14ac:dyDescent="0.3">
      <c r="B31">
        <v>2.273231</v>
      </c>
      <c r="C31">
        <v>2.4399999999999999E-4</v>
      </c>
      <c r="D31">
        <v>62</v>
      </c>
      <c r="E31">
        <v>4.5408609999999996</v>
      </c>
      <c r="F31">
        <v>1.9188780000000001</v>
      </c>
    </row>
    <row r="32" spans="2:6" x14ac:dyDescent="0.3">
      <c r="B32">
        <v>2.2665820000000001</v>
      </c>
      <c r="C32">
        <v>1.3799999999999999E-4</v>
      </c>
      <c r="D32">
        <v>64</v>
      </c>
      <c r="E32">
        <v>3.753943</v>
      </c>
      <c r="F32">
        <v>1.8433580000000001</v>
      </c>
    </row>
    <row r="33" spans="2:6" x14ac:dyDescent="0.3">
      <c r="B33">
        <v>2.2625670000000002</v>
      </c>
      <c r="C33">
        <v>1.22E-4</v>
      </c>
      <c r="D33">
        <v>66</v>
      </c>
      <c r="E33">
        <v>3.1137769999999998</v>
      </c>
      <c r="F33">
        <v>2.0006200000000001</v>
      </c>
    </row>
    <row r="34" spans="2:6" x14ac:dyDescent="0.3">
      <c r="B34">
        <v>2.2575789999999998</v>
      </c>
      <c r="C34" s="1">
        <v>6.2356789999999998E-5</v>
      </c>
      <c r="D34">
        <v>68</v>
      </c>
      <c r="E34">
        <v>2.2547519999999999</v>
      </c>
      <c r="F34">
        <v>1.9173629999999999</v>
      </c>
    </row>
    <row r="35" spans="2:6" x14ac:dyDescent="0.3">
      <c r="B35">
        <v>2.254902</v>
      </c>
      <c r="C35" s="1">
        <v>5.6092669999999997E-5</v>
      </c>
      <c r="D35">
        <v>70</v>
      </c>
      <c r="E35">
        <v>1.457217</v>
      </c>
      <c r="F35">
        <v>2.1426789999999998</v>
      </c>
    </row>
    <row r="36" spans="2:6" x14ac:dyDescent="0.3">
      <c r="B36">
        <v>2.2536550000000002</v>
      </c>
      <c r="C36" s="1">
        <v>4.6927140000000003E-5</v>
      </c>
      <c r="D36">
        <v>72</v>
      </c>
      <c r="E36">
        <v>1.148137</v>
      </c>
      <c r="F36">
        <v>2.0878290000000002</v>
      </c>
    </row>
    <row r="37" spans="2:6" x14ac:dyDescent="0.3">
      <c r="B37">
        <v>2.2518039999999999</v>
      </c>
      <c r="C37" s="1">
        <v>3.3747110000000002E-5</v>
      </c>
      <c r="D37">
        <v>74</v>
      </c>
      <c r="E37">
        <v>0.53792099999999998</v>
      </c>
      <c r="F37">
        <v>1.974977</v>
      </c>
    </row>
    <row r="38" spans="2:6" x14ac:dyDescent="0.3">
      <c r="B38">
        <v>2.2506059999999999</v>
      </c>
      <c r="C38" s="1">
        <v>1.7807989999999999E-5</v>
      </c>
      <c r="D38">
        <v>76</v>
      </c>
      <c r="E38">
        <v>0.123344</v>
      </c>
      <c r="F38">
        <v>1.8272459999999999</v>
      </c>
    </row>
    <row r="39" spans="2:6" x14ac:dyDescent="0.3">
      <c r="B39">
        <v>2.2493810000000001</v>
      </c>
      <c r="C39" s="1">
        <v>1.2425780000000001E-5</v>
      </c>
      <c r="D39">
        <v>78</v>
      </c>
      <c r="E39">
        <v>-0.354325</v>
      </c>
      <c r="F39">
        <v>1.646225</v>
      </c>
    </row>
    <row r="40" spans="2:6" x14ac:dyDescent="0.3">
      <c r="B40">
        <v>2.249171</v>
      </c>
      <c r="C40" s="1">
        <v>7.0235739999999997E-6</v>
      </c>
      <c r="D40">
        <v>80</v>
      </c>
      <c r="E40">
        <v>-0.44887100000000002</v>
      </c>
      <c r="F40">
        <v>1.427754</v>
      </c>
    </row>
    <row r="41" spans="2:6" x14ac:dyDescent="0.3">
      <c r="B41">
        <v>2.2484850000000001</v>
      </c>
      <c r="C41" s="1">
        <v>8.9832579999999993E-6</v>
      </c>
      <c r="D41">
        <v>82</v>
      </c>
      <c r="E41">
        <v>-0.79885399999999995</v>
      </c>
      <c r="F41">
        <v>1.427651</v>
      </c>
    </row>
    <row r="42" spans="2:6" x14ac:dyDescent="0.3">
      <c r="B42">
        <v>2.2484310000000001</v>
      </c>
      <c r="C42" s="1">
        <v>5.6715860000000001E-6</v>
      </c>
      <c r="D42">
        <v>84</v>
      </c>
      <c r="E42">
        <v>-0.90559999999999996</v>
      </c>
      <c r="F42">
        <v>1.222145</v>
      </c>
    </row>
    <row r="43" spans="2:6" x14ac:dyDescent="0.3">
      <c r="B43">
        <v>2.2484549999999999</v>
      </c>
      <c r="C43" s="1">
        <v>4.400781E-6</v>
      </c>
      <c r="D43">
        <v>86</v>
      </c>
      <c r="E43">
        <v>-0.93667999999999996</v>
      </c>
      <c r="F43">
        <v>1.127405</v>
      </c>
    </row>
    <row r="44" spans="2:6" x14ac:dyDescent="0.3">
      <c r="B44">
        <v>2.2481559999999998</v>
      </c>
      <c r="C44" s="1">
        <v>4.1131359999999998E-6</v>
      </c>
      <c r="D44">
        <v>88</v>
      </c>
      <c r="E44">
        <v>-1.0794619999999999</v>
      </c>
      <c r="F44">
        <v>1.0519350000000001</v>
      </c>
    </row>
    <row r="45" spans="2:6" x14ac:dyDescent="0.3">
      <c r="B45">
        <v>2.2481939999999998</v>
      </c>
      <c r="C45" s="1">
        <v>3.925748E-6</v>
      </c>
      <c r="D45">
        <v>90</v>
      </c>
      <c r="E45">
        <v>-1.083202</v>
      </c>
      <c r="F45">
        <v>0.96461399999999997</v>
      </c>
    </row>
    <row r="46" spans="2:6" x14ac:dyDescent="0.3">
      <c r="B46">
        <v>2.2484329999999999</v>
      </c>
      <c r="C46" s="1">
        <v>2.9923129999999999E-6</v>
      </c>
      <c r="D46">
        <v>92</v>
      </c>
      <c r="E46">
        <v>-1.0503990000000001</v>
      </c>
      <c r="F46">
        <v>0.97672300000000001</v>
      </c>
    </row>
    <row r="47" spans="2:6" x14ac:dyDescent="0.3">
      <c r="B47">
        <v>2.2482920000000002</v>
      </c>
      <c r="C47" s="1">
        <v>2.2760989999999999E-6</v>
      </c>
      <c r="D47">
        <v>94</v>
      </c>
      <c r="E47">
        <v>-1.1570929999999999</v>
      </c>
      <c r="F47">
        <v>0.804697</v>
      </c>
    </row>
    <row r="48" spans="2:6" x14ac:dyDescent="0.3">
      <c r="B48">
        <v>2.2481740000000001</v>
      </c>
      <c r="C48" s="1">
        <v>2.0887410000000001E-6</v>
      </c>
      <c r="D48">
        <v>96</v>
      </c>
      <c r="E48">
        <v>-1.2047060000000001</v>
      </c>
      <c r="F48">
        <v>0.733101</v>
      </c>
    </row>
    <row r="49" spans="2:6" x14ac:dyDescent="0.3">
      <c r="B49">
        <v>2.248475</v>
      </c>
      <c r="C49" s="1">
        <v>2.9399719999999999E-6</v>
      </c>
      <c r="D49">
        <v>98</v>
      </c>
      <c r="E49">
        <v>-1.0669139999999999</v>
      </c>
      <c r="F49">
        <v>0.94047700000000001</v>
      </c>
    </row>
    <row r="50" spans="2:6" x14ac:dyDescent="0.3">
      <c r="B50">
        <v>2.2481119999999999</v>
      </c>
      <c r="C50" s="1">
        <v>2.0349990000000002E-6</v>
      </c>
      <c r="D50">
        <v>100</v>
      </c>
      <c r="E50">
        <v>-1.2492259999999999</v>
      </c>
      <c r="F50">
        <v>0.70238800000000001</v>
      </c>
    </row>
    <row r="51" spans="2:6" x14ac:dyDescent="0.3">
      <c r="B51">
        <v>2.2480980000000002</v>
      </c>
      <c r="C51" s="1">
        <v>2.4612409999999999E-6</v>
      </c>
      <c r="D51">
        <v>2</v>
      </c>
      <c r="E51">
        <v>-1.2297640000000001</v>
      </c>
      <c r="F51">
        <v>0.78953899999999999</v>
      </c>
    </row>
    <row r="52" spans="2:6" x14ac:dyDescent="0.3">
      <c r="B52">
        <v>2.2481930000000001</v>
      </c>
      <c r="C52" s="1">
        <v>3.037089E-6</v>
      </c>
      <c r="D52">
        <v>4</v>
      </c>
      <c r="E52">
        <v>-1.1672629999999999</v>
      </c>
      <c r="F52">
        <v>0.83498499999999998</v>
      </c>
    </row>
    <row r="53" spans="2:6" x14ac:dyDescent="0.3">
      <c r="B53">
        <v>2.2481960000000001</v>
      </c>
      <c r="C53" s="1">
        <v>3.2582739999999999E-6</v>
      </c>
      <c r="D53">
        <v>6</v>
      </c>
      <c r="E53">
        <v>-1.1497759999999999</v>
      </c>
      <c r="F53">
        <v>0.88474200000000003</v>
      </c>
    </row>
    <row r="54" spans="2:6" x14ac:dyDescent="0.3">
      <c r="B54">
        <v>2.2483379999999999</v>
      </c>
      <c r="C54" s="1">
        <v>2.4695529999999998E-6</v>
      </c>
      <c r="D54">
        <v>8</v>
      </c>
      <c r="E54">
        <v>-1.0988720000000001</v>
      </c>
      <c r="F54">
        <v>0.87385000000000002</v>
      </c>
    </row>
    <row r="55" spans="2:6" x14ac:dyDescent="0.3">
      <c r="B55">
        <v>2.24824</v>
      </c>
      <c r="C55" s="1">
        <v>2.9948359999999998E-6</v>
      </c>
      <c r="D55">
        <v>10</v>
      </c>
      <c r="E55">
        <v>-1.109224</v>
      </c>
      <c r="F55">
        <v>0.92077699999999996</v>
      </c>
    </row>
    <row r="56" spans="2:6" x14ac:dyDescent="0.3">
      <c r="B56">
        <v>2.2483629999999999</v>
      </c>
      <c r="C56" s="1">
        <v>4.9578759999999998E-6</v>
      </c>
      <c r="D56">
        <v>12</v>
      </c>
      <c r="E56">
        <v>-1.0559320000000001</v>
      </c>
      <c r="F56">
        <v>1.0942019999999999</v>
      </c>
    </row>
    <row r="57" spans="2:6" x14ac:dyDescent="0.3">
      <c r="B57">
        <v>2.2483870000000001</v>
      </c>
      <c r="C57" s="1">
        <v>5.3804030000000001E-6</v>
      </c>
      <c r="D57">
        <v>14</v>
      </c>
      <c r="E57">
        <v>-0.97278500000000001</v>
      </c>
      <c r="F57">
        <v>1.2033259999999999</v>
      </c>
    </row>
    <row r="58" spans="2:6" x14ac:dyDescent="0.3">
      <c r="B58">
        <v>2.2487119999999998</v>
      </c>
      <c r="C58" s="1">
        <v>7.742624E-6</v>
      </c>
      <c r="D58">
        <v>16</v>
      </c>
      <c r="E58">
        <v>-0.75908699999999996</v>
      </c>
      <c r="F58">
        <v>1.381235</v>
      </c>
    </row>
    <row r="59" spans="2:6" x14ac:dyDescent="0.3">
      <c r="B59">
        <v>2.2489129999999999</v>
      </c>
      <c r="C59" s="1">
        <v>6.0462090000000003E-6</v>
      </c>
      <c r="D59">
        <v>18</v>
      </c>
      <c r="E59">
        <v>-0.62502000000000002</v>
      </c>
      <c r="F59">
        <v>1.341963</v>
      </c>
    </row>
    <row r="60" spans="2:6" x14ac:dyDescent="0.3">
      <c r="B60">
        <v>2.2493660000000002</v>
      </c>
      <c r="C60" s="1">
        <v>1.123795E-5</v>
      </c>
      <c r="D60">
        <v>20</v>
      </c>
      <c r="E60">
        <v>-0.435836</v>
      </c>
      <c r="F60">
        <v>1.5835300000000001</v>
      </c>
    </row>
    <row r="61" spans="2:6" x14ac:dyDescent="0.3">
      <c r="B61">
        <v>2.2497530000000001</v>
      </c>
      <c r="C61" s="1">
        <v>1.351822E-5</v>
      </c>
      <c r="D61">
        <v>22</v>
      </c>
      <c r="E61">
        <v>-0.20241000000000001</v>
      </c>
      <c r="F61">
        <v>1.696202</v>
      </c>
    </row>
    <row r="62" spans="2:6" x14ac:dyDescent="0.3">
      <c r="B62">
        <v>2.2499660000000001</v>
      </c>
      <c r="C62" s="1">
        <v>1.7517520000000001E-5</v>
      </c>
      <c r="D62">
        <v>24</v>
      </c>
      <c r="E62">
        <v>-0.123655</v>
      </c>
      <c r="F62">
        <v>1.7908599999999999</v>
      </c>
    </row>
    <row r="63" spans="2:6" x14ac:dyDescent="0.3">
      <c r="B63">
        <v>2.2502789999999999</v>
      </c>
      <c r="C63" s="1">
        <v>1.9358809999999999E-5</v>
      </c>
      <c r="D63">
        <v>26</v>
      </c>
      <c r="E63">
        <v>6.7611000000000004E-2</v>
      </c>
      <c r="F63">
        <v>1.8458410000000001</v>
      </c>
    </row>
    <row r="64" spans="2:6" x14ac:dyDescent="0.3">
      <c r="B64">
        <v>2.2526410000000001</v>
      </c>
      <c r="C64" s="1">
        <v>3.5547879999999998E-5</v>
      </c>
      <c r="D64">
        <v>28</v>
      </c>
      <c r="E64">
        <v>0.86441599999999996</v>
      </c>
      <c r="F64">
        <v>2.031628</v>
      </c>
    </row>
    <row r="65" spans="2:6" x14ac:dyDescent="0.3">
      <c r="B65">
        <v>2.2551100000000002</v>
      </c>
      <c r="C65" s="1">
        <v>4.923502E-5</v>
      </c>
      <c r="D65">
        <v>30</v>
      </c>
      <c r="E65">
        <v>1.574031</v>
      </c>
      <c r="F65">
        <v>2.0769760000000002</v>
      </c>
    </row>
    <row r="66" spans="2:6" x14ac:dyDescent="0.3">
      <c r="B66">
        <v>2.2577910000000001</v>
      </c>
      <c r="C66" s="1">
        <v>7.4357989999999994E-5</v>
      </c>
      <c r="D66">
        <v>32</v>
      </c>
      <c r="E66">
        <v>2.2812579999999998</v>
      </c>
      <c r="F66">
        <v>1.973101</v>
      </c>
    </row>
    <row r="67" spans="2:6" x14ac:dyDescent="0.3">
      <c r="B67">
        <v>2.2612139999999998</v>
      </c>
      <c r="C67">
        <v>1.17E-4</v>
      </c>
      <c r="D67">
        <v>34</v>
      </c>
      <c r="E67">
        <v>2.820173</v>
      </c>
      <c r="F67">
        <v>2.0723310000000001</v>
      </c>
    </row>
    <row r="68" spans="2:6" x14ac:dyDescent="0.3">
      <c r="B68">
        <v>2.2667619999999999</v>
      </c>
      <c r="C68">
        <v>1.8000000000000001E-4</v>
      </c>
      <c r="D68">
        <v>36</v>
      </c>
      <c r="E68">
        <v>3.6630630000000002</v>
      </c>
      <c r="F68">
        <v>2.0928990000000001</v>
      </c>
    </row>
    <row r="69" spans="2:6" x14ac:dyDescent="0.3">
      <c r="B69">
        <v>2.2753860000000001</v>
      </c>
      <c r="C69">
        <v>2.34E-4</v>
      </c>
      <c r="D69">
        <v>38</v>
      </c>
      <c r="E69">
        <v>4.7879719999999999</v>
      </c>
      <c r="F69">
        <v>1.8931070000000001</v>
      </c>
    </row>
    <row r="70" spans="2:6" x14ac:dyDescent="0.3">
      <c r="B70">
        <v>2.277352</v>
      </c>
      <c r="C70">
        <v>2.9E-4</v>
      </c>
      <c r="D70">
        <v>40</v>
      </c>
      <c r="E70">
        <v>4.9350319999999996</v>
      </c>
      <c r="F70">
        <v>2.0481069999999999</v>
      </c>
    </row>
    <row r="71" spans="2:6" x14ac:dyDescent="0.3">
      <c r="B71">
        <v>2.2870569999999999</v>
      </c>
      <c r="C71">
        <v>3.28E-4</v>
      </c>
      <c r="D71">
        <v>42</v>
      </c>
      <c r="E71">
        <v>5.9767130000000002</v>
      </c>
      <c r="F71">
        <v>1.6448769999999999</v>
      </c>
    </row>
    <row r="72" spans="2:6" x14ac:dyDescent="0.3">
      <c r="B72">
        <v>2.294273</v>
      </c>
      <c r="C72">
        <v>2.92E-4</v>
      </c>
      <c r="D72">
        <v>44</v>
      </c>
      <c r="E72">
        <v>6.6245839999999996</v>
      </c>
      <c r="F72">
        <v>1.412733</v>
      </c>
    </row>
    <row r="73" spans="2:6" x14ac:dyDescent="0.3">
      <c r="B73">
        <v>2.3025479999999998</v>
      </c>
      <c r="C73">
        <v>4.35E-4</v>
      </c>
      <c r="D73">
        <v>46</v>
      </c>
      <c r="E73">
        <v>7.2063980000000001</v>
      </c>
      <c r="F73">
        <v>1.587577</v>
      </c>
    </row>
    <row r="74" spans="2:6" x14ac:dyDescent="0.3">
      <c r="B74">
        <v>2.3126099999999998</v>
      </c>
      <c r="C74">
        <v>5.4100000000000003E-4</v>
      </c>
      <c r="D74">
        <v>48</v>
      </c>
      <c r="E74">
        <v>7.9015420000000001</v>
      </c>
      <c r="F74">
        <v>1.563321</v>
      </c>
    </row>
    <row r="75" spans="2:6" x14ac:dyDescent="0.3">
      <c r="B75">
        <v>2.3137780000000001</v>
      </c>
      <c r="C75">
        <v>6.2500000000000001E-4</v>
      </c>
      <c r="D75">
        <v>50</v>
      </c>
      <c r="E75">
        <v>7.9583589999999997</v>
      </c>
      <c r="F75">
        <v>1.659518</v>
      </c>
    </row>
    <row r="76" spans="2:6" x14ac:dyDescent="0.3">
      <c r="B76">
        <v>2.322295</v>
      </c>
      <c r="C76">
        <v>5.8299999999999997E-4</v>
      </c>
      <c r="D76">
        <v>52</v>
      </c>
      <c r="E76">
        <v>8.5267040000000005</v>
      </c>
      <c r="F76">
        <v>1.4858769999999999</v>
      </c>
    </row>
    <row r="77" spans="2:6" x14ac:dyDescent="0.3">
      <c r="B77">
        <v>2.3237169999999998</v>
      </c>
      <c r="C77">
        <v>5.9999999999999995E-4</v>
      </c>
      <c r="D77">
        <v>54</v>
      </c>
      <c r="E77">
        <v>8.6069619999999993</v>
      </c>
      <c r="F77">
        <v>1.5185850000000001</v>
      </c>
    </row>
    <row r="78" spans="2:6" x14ac:dyDescent="0.3">
      <c r="B78">
        <v>2.3188770000000001</v>
      </c>
      <c r="C78">
        <v>4.08E-4</v>
      </c>
      <c r="D78">
        <v>56</v>
      </c>
      <c r="E78">
        <v>8.3509980000000006</v>
      </c>
      <c r="F78">
        <v>1.2768839999999999</v>
      </c>
    </row>
    <row r="79" spans="2:6" x14ac:dyDescent="0.3">
      <c r="B79">
        <v>2.3157589999999999</v>
      </c>
      <c r="C79">
        <v>4.3300000000000001E-4</v>
      </c>
      <c r="D79">
        <v>58</v>
      </c>
      <c r="E79">
        <v>8.1274479999999993</v>
      </c>
      <c r="F79">
        <v>1.4511480000000001</v>
      </c>
    </row>
    <row r="80" spans="2:6" x14ac:dyDescent="0.3">
      <c r="B80">
        <v>2.3051499999999998</v>
      </c>
      <c r="C80">
        <v>5.1900000000000004E-4</v>
      </c>
      <c r="D80">
        <v>60</v>
      </c>
      <c r="E80">
        <v>7.3727929999999997</v>
      </c>
      <c r="F80">
        <v>1.6712739999999999</v>
      </c>
    </row>
    <row r="81" spans="2:6" x14ac:dyDescent="0.3">
      <c r="B81">
        <v>2.2959800000000001</v>
      </c>
      <c r="C81">
        <v>4.6500000000000003E-4</v>
      </c>
      <c r="D81">
        <v>62</v>
      </c>
      <c r="E81">
        <v>6.6846449999999997</v>
      </c>
      <c r="F81">
        <v>1.7213620000000001</v>
      </c>
    </row>
    <row r="82" spans="2:6" x14ac:dyDescent="0.3">
      <c r="B82">
        <v>2.292395</v>
      </c>
      <c r="C82">
        <v>4.4799999999999999E-4</v>
      </c>
      <c r="D82">
        <v>64</v>
      </c>
      <c r="E82">
        <v>6.3716600000000003</v>
      </c>
      <c r="F82">
        <v>1.833223</v>
      </c>
    </row>
    <row r="83" spans="2:6" x14ac:dyDescent="0.3">
      <c r="B83">
        <v>2.2878799999999999</v>
      </c>
      <c r="C83">
        <v>3.8699999999999997E-4</v>
      </c>
      <c r="D83">
        <v>66</v>
      </c>
      <c r="E83">
        <v>5.9840030000000004</v>
      </c>
      <c r="F83">
        <v>1.8757569999999999</v>
      </c>
    </row>
    <row r="84" spans="2:6" x14ac:dyDescent="0.3">
      <c r="B84">
        <v>2.28017</v>
      </c>
      <c r="C84">
        <v>3.1E-4</v>
      </c>
      <c r="D84">
        <v>68</v>
      </c>
      <c r="E84">
        <v>5.245177</v>
      </c>
      <c r="F84">
        <v>2.0271059999999999</v>
      </c>
    </row>
    <row r="85" spans="2:6" x14ac:dyDescent="0.3">
      <c r="B85">
        <v>2.2750910000000002</v>
      </c>
      <c r="C85">
        <v>2.43E-4</v>
      </c>
      <c r="D85">
        <v>70</v>
      </c>
      <c r="E85">
        <v>4.7268730000000003</v>
      </c>
      <c r="F85">
        <v>1.969654</v>
      </c>
    </row>
    <row r="86" spans="2:6" x14ac:dyDescent="0.3">
      <c r="B86">
        <v>2.2687879999999998</v>
      </c>
      <c r="C86">
        <v>1.64E-4</v>
      </c>
      <c r="D86">
        <v>72</v>
      </c>
      <c r="E86">
        <v>4.0594289999999997</v>
      </c>
      <c r="F86">
        <v>1.7966439999999999</v>
      </c>
    </row>
    <row r="87" spans="2:6" x14ac:dyDescent="0.3">
      <c r="B87">
        <v>2.2621380000000002</v>
      </c>
      <c r="C87">
        <v>1.08E-4</v>
      </c>
      <c r="D87">
        <v>74</v>
      </c>
      <c r="E87">
        <v>3.0357630000000002</v>
      </c>
      <c r="F87">
        <v>1.971063</v>
      </c>
    </row>
    <row r="88" spans="2:6" x14ac:dyDescent="0.3">
      <c r="B88">
        <v>2.260227</v>
      </c>
      <c r="C88">
        <v>1.2300000000000001E-4</v>
      </c>
      <c r="D88">
        <v>76</v>
      </c>
      <c r="E88">
        <v>2.586665</v>
      </c>
      <c r="F88">
        <v>2.1683509999999999</v>
      </c>
    </row>
    <row r="89" spans="2:6" x14ac:dyDescent="0.3">
      <c r="B89">
        <v>2.2550330000000001</v>
      </c>
      <c r="C89" s="1">
        <v>5.1412829999999999E-5</v>
      </c>
      <c r="D89">
        <v>78</v>
      </c>
      <c r="E89">
        <v>1.50346</v>
      </c>
      <c r="F89">
        <v>2.1334840000000002</v>
      </c>
    </row>
    <row r="90" spans="2:6" x14ac:dyDescent="0.3">
      <c r="B90">
        <v>2.2523469999999999</v>
      </c>
      <c r="C90" s="1">
        <v>3.8206E-5</v>
      </c>
      <c r="D90">
        <v>80</v>
      </c>
      <c r="E90">
        <v>0.68611999999999995</v>
      </c>
      <c r="F90">
        <v>2.0890179999999998</v>
      </c>
    </row>
    <row r="91" spans="2:6" x14ac:dyDescent="0.3">
      <c r="B91">
        <v>2.250448</v>
      </c>
      <c r="C91" s="1">
        <v>2.1770569999999999E-5</v>
      </c>
      <c r="D91">
        <v>82</v>
      </c>
      <c r="E91">
        <v>8.0029000000000003E-2</v>
      </c>
      <c r="F91">
        <v>1.8340970000000001</v>
      </c>
    </row>
    <row r="92" spans="2:6" x14ac:dyDescent="0.3">
      <c r="B92">
        <v>2.24952</v>
      </c>
      <c r="C92" s="1">
        <v>1.5185600000000001E-5</v>
      </c>
      <c r="D92">
        <v>84</v>
      </c>
      <c r="E92">
        <v>-0.36485499999999998</v>
      </c>
      <c r="F92">
        <v>1.692617</v>
      </c>
    </row>
    <row r="93" spans="2:6" x14ac:dyDescent="0.3">
      <c r="B93">
        <v>2.249295</v>
      </c>
      <c r="C93" s="1">
        <v>1.018829E-5</v>
      </c>
      <c r="D93">
        <v>86</v>
      </c>
      <c r="E93">
        <v>-0.42155500000000001</v>
      </c>
      <c r="F93">
        <v>1.5416989999999999</v>
      </c>
    </row>
    <row r="94" spans="2:6" x14ac:dyDescent="0.3">
      <c r="B94">
        <v>2.248567</v>
      </c>
      <c r="C94" s="1">
        <v>8.3543349999999997E-6</v>
      </c>
      <c r="D94">
        <v>88</v>
      </c>
      <c r="E94">
        <v>-0.82382200000000005</v>
      </c>
      <c r="F94">
        <v>1.3697379999999999</v>
      </c>
    </row>
    <row r="95" spans="2:6" x14ac:dyDescent="0.3">
      <c r="B95">
        <v>2.2486079999999999</v>
      </c>
      <c r="C95" s="1">
        <v>5.2037540000000001E-6</v>
      </c>
      <c r="D95">
        <v>90</v>
      </c>
      <c r="E95">
        <v>-0.82433199999999995</v>
      </c>
      <c r="F95">
        <v>1.228029</v>
      </c>
    </row>
    <row r="96" spans="2:6" x14ac:dyDescent="0.3">
      <c r="B96">
        <v>2.2481960000000001</v>
      </c>
      <c r="C96" s="1">
        <v>3.7840589999999998E-6</v>
      </c>
      <c r="D96">
        <v>92</v>
      </c>
      <c r="E96">
        <v>-1.080168</v>
      </c>
      <c r="F96">
        <v>1.0281690000000001</v>
      </c>
    </row>
    <row r="97" spans="2:6" x14ac:dyDescent="0.3">
      <c r="B97">
        <v>2.2482419999999999</v>
      </c>
      <c r="C97" s="1">
        <v>2.3985439999999999E-6</v>
      </c>
      <c r="D97">
        <v>94</v>
      </c>
      <c r="E97">
        <v>-1.1506749999999999</v>
      </c>
      <c r="F97">
        <v>0.85841599999999996</v>
      </c>
    </row>
    <row r="98" spans="2:6" x14ac:dyDescent="0.3">
      <c r="B98">
        <v>2.2481650000000002</v>
      </c>
      <c r="C98" s="1">
        <v>2.251656E-6</v>
      </c>
      <c r="D98">
        <v>96</v>
      </c>
      <c r="E98">
        <v>-1.1960409999999999</v>
      </c>
      <c r="F98">
        <v>0.77708200000000005</v>
      </c>
    </row>
    <row r="99" spans="2:6" x14ac:dyDescent="0.3">
      <c r="B99">
        <v>2.2481399999999998</v>
      </c>
      <c r="C99" s="1">
        <v>2.0866460000000001E-6</v>
      </c>
      <c r="D99">
        <v>98</v>
      </c>
      <c r="E99">
        <v>-1.203902</v>
      </c>
      <c r="F99">
        <v>0.78329899999999997</v>
      </c>
    </row>
    <row r="100" spans="2:6" x14ac:dyDescent="0.3">
      <c r="B100">
        <v>2.2481900000000001</v>
      </c>
      <c r="C100" s="1">
        <v>1.7006610000000001E-6</v>
      </c>
      <c r="D100">
        <v>100</v>
      </c>
      <c r="E100">
        <v>-1.211344</v>
      </c>
      <c r="F100">
        <v>0.730236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7919-63B7-374C-BDE3-C44430D21817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6" x14ac:dyDescent="0.3">
      <c r="B1">
        <v>2.2480389999999999</v>
      </c>
      <c r="C1" s="1">
        <v>2.1158429999999998E-6</v>
      </c>
      <c r="D1">
        <v>2</v>
      </c>
      <c r="E1">
        <v>-1.255612</v>
      </c>
      <c r="F1">
        <v>0.76077099999999998</v>
      </c>
    </row>
    <row r="2" spans="2:6" x14ac:dyDescent="0.3">
      <c r="B2">
        <v>2.2484139999999999</v>
      </c>
      <c r="C2" s="1">
        <v>1.7869340000000001E-6</v>
      </c>
      <c r="D2">
        <v>4</v>
      </c>
      <c r="E2">
        <v>-1.086708</v>
      </c>
      <c r="F2">
        <v>0.76907899999999996</v>
      </c>
    </row>
    <row r="3" spans="2:6" x14ac:dyDescent="0.3">
      <c r="B3">
        <v>2.2480060000000002</v>
      </c>
      <c r="C3" s="1">
        <v>2.7857080000000001E-6</v>
      </c>
      <c r="D3">
        <v>6</v>
      </c>
      <c r="E3">
        <v>-1.238194</v>
      </c>
      <c r="F3">
        <v>0.86036100000000004</v>
      </c>
    </row>
    <row r="4" spans="2:6" x14ac:dyDescent="0.3">
      <c r="B4">
        <v>2.2481610000000001</v>
      </c>
      <c r="C4" s="1">
        <v>6.5878010000000001E-6</v>
      </c>
      <c r="D4">
        <v>8</v>
      </c>
      <c r="E4">
        <v>-1.0587869999999999</v>
      </c>
      <c r="F4">
        <v>1.1668860000000001</v>
      </c>
    </row>
    <row r="5" spans="2:6" x14ac:dyDescent="0.3">
      <c r="B5">
        <v>2.24851</v>
      </c>
      <c r="C5" s="1">
        <v>5.2331389999999999E-6</v>
      </c>
      <c r="D5">
        <v>10</v>
      </c>
      <c r="E5">
        <v>-0.88295000000000001</v>
      </c>
      <c r="F5">
        <v>1.229174</v>
      </c>
    </row>
    <row r="6" spans="2:6" x14ac:dyDescent="0.3">
      <c r="B6">
        <v>2.2490389999999998</v>
      </c>
      <c r="C6" s="1">
        <v>6.9019979999999997E-6</v>
      </c>
      <c r="D6">
        <v>12</v>
      </c>
      <c r="E6">
        <v>-0.542628</v>
      </c>
      <c r="F6">
        <v>1.3765419999999999</v>
      </c>
    </row>
    <row r="7" spans="2:6" x14ac:dyDescent="0.3">
      <c r="B7">
        <v>2.248726</v>
      </c>
      <c r="C7" s="1">
        <v>9.5301480000000001E-6</v>
      </c>
      <c r="D7">
        <v>14</v>
      </c>
      <c r="E7">
        <v>-0.68158200000000002</v>
      </c>
      <c r="F7">
        <v>1.475403</v>
      </c>
    </row>
    <row r="8" spans="2:6" x14ac:dyDescent="0.3">
      <c r="B8">
        <v>2.2485849999999998</v>
      </c>
      <c r="C8" s="1">
        <v>7.5295319999999997E-6</v>
      </c>
      <c r="D8">
        <v>16</v>
      </c>
      <c r="E8">
        <v>-0.763235</v>
      </c>
      <c r="F8">
        <v>1.4018649999999999</v>
      </c>
    </row>
    <row r="9" spans="2:6" x14ac:dyDescent="0.3">
      <c r="B9">
        <v>2.2500849999999999</v>
      </c>
      <c r="C9" s="1">
        <v>1.9832520000000002E-5</v>
      </c>
      <c r="D9">
        <v>18</v>
      </c>
      <c r="E9">
        <v>-0.17069100000000001</v>
      </c>
      <c r="F9">
        <v>1.8059559999999999</v>
      </c>
    </row>
    <row r="10" spans="2:6" x14ac:dyDescent="0.3">
      <c r="B10">
        <v>2.2509980000000001</v>
      </c>
      <c r="C10" s="1">
        <v>2.6006549999999999E-5</v>
      </c>
      <c r="D10">
        <v>20</v>
      </c>
      <c r="E10">
        <v>0.25662000000000001</v>
      </c>
      <c r="F10">
        <v>1.925902</v>
      </c>
    </row>
    <row r="11" spans="2:6" x14ac:dyDescent="0.3">
      <c r="B11">
        <v>2.2559040000000001</v>
      </c>
      <c r="C11" s="1">
        <v>5.9594900000000001E-5</v>
      </c>
      <c r="D11">
        <v>22</v>
      </c>
      <c r="E11">
        <v>1.741724</v>
      </c>
      <c r="F11">
        <v>2.0655890000000001</v>
      </c>
    </row>
    <row r="12" spans="2:6" x14ac:dyDescent="0.3">
      <c r="B12">
        <v>2.2594539999999999</v>
      </c>
      <c r="C12" s="1">
        <v>8.4451209999999996E-5</v>
      </c>
      <c r="D12">
        <v>24</v>
      </c>
      <c r="E12">
        <v>2.5673870000000001</v>
      </c>
      <c r="F12">
        <v>2.032092</v>
      </c>
    </row>
    <row r="13" spans="2:6" x14ac:dyDescent="0.3">
      <c r="B13">
        <v>2.2633510000000001</v>
      </c>
      <c r="C13">
        <v>1.56E-4</v>
      </c>
      <c r="D13">
        <v>26</v>
      </c>
      <c r="E13">
        <v>3.0749939999999998</v>
      </c>
      <c r="F13">
        <v>2.2669320000000002</v>
      </c>
    </row>
    <row r="14" spans="2:6" x14ac:dyDescent="0.3">
      <c r="B14">
        <v>2.267315</v>
      </c>
      <c r="C14">
        <v>1.66E-4</v>
      </c>
      <c r="D14">
        <v>28</v>
      </c>
      <c r="E14">
        <v>3.8212510000000002</v>
      </c>
      <c r="F14">
        <v>1.925027</v>
      </c>
    </row>
    <row r="15" spans="2:6" x14ac:dyDescent="0.3">
      <c r="B15">
        <v>2.2723019999999998</v>
      </c>
      <c r="C15">
        <v>1.7899999999999999E-4</v>
      </c>
      <c r="D15">
        <v>30</v>
      </c>
      <c r="E15">
        <v>4.489312</v>
      </c>
      <c r="F15">
        <v>1.773474</v>
      </c>
    </row>
    <row r="16" spans="2:6" x14ac:dyDescent="0.3">
      <c r="B16">
        <v>2.2782659999999999</v>
      </c>
      <c r="C16">
        <v>2.4899999999999998E-4</v>
      </c>
      <c r="D16">
        <v>32</v>
      </c>
      <c r="E16">
        <v>5.0812379999999999</v>
      </c>
      <c r="F16">
        <v>1.940329</v>
      </c>
    </row>
    <row r="17" spans="2:6" x14ac:dyDescent="0.3">
      <c r="B17">
        <v>2.285974</v>
      </c>
      <c r="C17">
        <v>3.5300000000000002E-4</v>
      </c>
      <c r="D17">
        <v>34</v>
      </c>
      <c r="E17">
        <v>5.7933750000000002</v>
      </c>
      <c r="F17">
        <v>1.949749</v>
      </c>
    </row>
    <row r="18" spans="2:6" x14ac:dyDescent="0.3">
      <c r="B18">
        <v>2.2969590000000002</v>
      </c>
      <c r="C18">
        <v>5.2400000000000005E-4</v>
      </c>
      <c r="D18">
        <v>36</v>
      </c>
      <c r="E18">
        <v>6.7271089999999996</v>
      </c>
      <c r="F18">
        <v>1.8479369999999999</v>
      </c>
    </row>
    <row r="19" spans="2:6" x14ac:dyDescent="0.3">
      <c r="B19">
        <v>2.300392</v>
      </c>
      <c r="C19">
        <v>4.5600000000000003E-4</v>
      </c>
      <c r="D19">
        <v>38</v>
      </c>
      <c r="E19">
        <v>7.0382559999999996</v>
      </c>
      <c r="F19">
        <v>1.6381950000000001</v>
      </c>
    </row>
    <row r="20" spans="2:6" x14ac:dyDescent="0.3">
      <c r="B20">
        <v>2.3079489999999998</v>
      </c>
      <c r="C20">
        <v>4.7699999999999999E-4</v>
      </c>
      <c r="D20">
        <v>40</v>
      </c>
      <c r="E20">
        <v>7.6015540000000001</v>
      </c>
      <c r="F20">
        <v>1.504821</v>
      </c>
    </row>
    <row r="21" spans="2:6" x14ac:dyDescent="0.3">
      <c r="B21">
        <v>2.3166660000000001</v>
      </c>
      <c r="C21">
        <v>4.5199999999999998E-4</v>
      </c>
      <c r="D21">
        <v>42</v>
      </c>
      <c r="E21">
        <v>8.1959890000000009</v>
      </c>
      <c r="F21">
        <v>1.3804019999999999</v>
      </c>
    </row>
    <row r="22" spans="2:6" x14ac:dyDescent="0.3">
      <c r="B22">
        <v>2.318848</v>
      </c>
      <c r="C22">
        <v>5.0699999999999996E-4</v>
      </c>
      <c r="D22">
        <v>44</v>
      </c>
      <c r="E22">
        <v>8.3203359999999993</v>
      </c>
      <c r="F22">
        <v>1.453724</v>
      </c>
    </row>
    <row r="23" spans="2:6" x14ac:dyDescent="0.3">
      <c r="B23">
        <v>2.318908</v>
      </c>
      <c r="C23">
        <v>5.71E-4</v>
      </c>
      <c r="D23">
        <v>46</v>
      </c>
      <c r="E23">
        <v>8.3035549999999994</v>
      </c>
      <c r="F23">
        <v>1.566935</v>
      </c>
    </row>
    <row r="24" spans="2:6" x14ac:dyDescent="0.3">
      <c r="B24">
        <v>2.3162750000000001</v>
      </c>
      <c r="C24">
        <v>5.4500000000000002E-4</v>
      </c>
      <c r="D24">
        <v>48</v>
      </c>
      <c r="E24">
        <v>8.1451879999999992</v>
      </c>
      <c r="F24">
        <v>1.526972</v>
      </c>
    </row>
    <row r="25" spans="2:6" x14ac:dyDescent="0.3">
      <c r="B25">
        <v>2.3156919999999999</v>
      </c>
      <c r="C25">
        <v>5.6099999999999998E-4</v>
      </c>
      <c r="D25">
        <v>50</v>
      </c>
      <c r="E25">
        <v>8.1048969999999994</v>
      </c>
      <c r="F25">
        <v>1.5434479999999999</v>
      </c>
    </row>
    <row r="26" spans="2:6" x14ac:dyDescent="0.3">
      <c r="B26">
        <v>2.3072620000000001</v>
      </c>
      <c r="C26">
        <v>4.5600000000000003E-4</v>
      </c>
      <c r="D26">
        <v>52</v>
      </c>
      <c r="E26">
        <v>7.5516100000000002</v>
      </c>
      <c r="F26">
        <v>1.5225660000000001</v>
      </c>
    </row>
    <row r="27" spans="2:6" x14ac:dyDescent="0.3">
      <c r="B27">
        <v>2.2994249999999998</v>
      </c>
      <c r="C27">
        <v>4.5800000000000002E-4</v>
      </c>
      <c r="D27">
        <v>54</v>
      </c>
      <c r="E27">
        <v>6.9665309999999998</v>
      </c>
      <c r="F27">
        <v>1.6385339999999999</v>
      </c>
    </row>
    <row r="28" spans="2:6" x14ac:dyDescent="0.3">
      <c r="B28">
        <v>2.2920720000000001</v>
      </c>
      <c r="C28">
        <v>3.1E-4</v>
      </c>
      <c r="D28">
        <v>56</v>
      </c>
      <c r="E28">
        <v>6.4218159999999997</v>
      </c>
      <c r="F28">
        <v>1.5393600000000001</v>
      </c>
    </row>
    <row r="29" spans="2:6" x14ac:dyDescent="0.3">
      <c r="B29">
        <v>2.284789</v>
      </c>
      <c r="C29">
        <v>3.28E-4</v>
      </c>
      <c r="D29">
        <v>58</v>
      </c>
      <c r="E29">
        <v>5.7435879999999999</v>
      </c>
      <c r="F29">
        <v>1.7795810000000001</v>
      </c>
    </row>
    <row r="30" spans="2:6" x14ac:dyDescent="0.3">
      <c r="B30">
        <v>2.2806850000000001</v>
      </c>
      <c r="C30">
        <v>2.8400000000000002E-4</v>
      </c>
      <c r="D30">
        <v>60</v>
      </c>
      <c r="E30">
        <v>5.3819210000000002</v>
      </c>
      <c r="F30">
        <v>1.684661</v>
      </c>
    </row>
    <row r="31" spans="2:6" x14ac:dyDescent="0.3">
      <c r="B31">
        <v>2.2756539999999998</v>
      </c>
      <c r="C31">
        <v>2.63E-4</v>
      </c>
      <c r="D31">
        <v>62</v>
      </c>
      <c r="E31">
        <v>4.7753670000000001</v>
      </c>
      <c r="F31">
        <v>2.0335589999999999</v>
      </c>
    </row>
    <row r="32" spans="2:6" x14ac:dyDescent="0.3">
      <c r="B32">
        <v>2.2702</v>
      </c>
      <c r="C32">
        <v>1.9599999999999999E-4</v>
      </c>
      <c r="D32">
        <v>64</v>
      </c>
      <c r="E32">
        <v>4.1960259999999998</v>
      </c>
      <c r="F32">
        <v>1.910196</v>
      </c>
    </row>
    <row r="33" spans="2:6" x14ac:dyDescent="0.3">
      <c r="B33">
        <v>2.262969</v>
      </c>
      <c r="C33">
        <v>1.22E-4</v>
      </c>
      <c r="D33">
        <v>66</v>
      </c>
      <c r="E33">
        <v>3.1768839999999998</v>
      </c>
      <c r="F33">
        <v>1.95068</v>
      </c>
    </row>
    <row r="34" spans="2:6" x14ac:dyDescent="0.3">
      <c r="B34">
        <v>2.2604570000000002</v>
      </c>
      <c r="C34">
        <v>1.06E-4</v>
      </c>
      <c r="D34">
        <v>68</v>
      </c>
      <c r="E34">
        <v>2.7211590000000001</v>
      </c>
      <c r="F34">
        <v>2.0364200000000001</v>
      </c>
    </row>
    <row r="35" spans="2:6" x14ac:dyDescent="0.3">
      <c r="B35">
        <v>2.255093</v>
      </c>
      <c r="C35" s="1">
        <v>6.0891289999999997E-5</v>
      </c>
      <c r="D35">
        <v>70</v>
      </c>
      <c r="E35">
        <v>1.528907</v>
      </c>
      <c r="F35">
        <v>2.191141</v>
      </c>
    </row>
    <row r="36" spans="2:6" x14ac:dyDescent="0.3">
      <c r="B36">
        <v>2.2539750000000001</v>
      </c>
      <c r="C36" s="1">
        <v>4.7036380000000001E-5</v>
      </c>
      <c r="D36">
        <v>72</v>
      </c>
      <c r="E36">
        <v>1.1999150000000001</v>
      </c>
      <c r="F36">
        <v>2.054827</v>
      </c>
    </row>
    <row r="37" spans="2:6" x14ac:dyDescent="0.3">
      <c r="B37">
        <v>2.2512629999999998</v>
      </c>
      <c r="C37" s="1">
        <v>1.8222840000000001E-5</v>
      </c>
      <c r="D37">
        <v>74</v>
      </c>
      <c r="E37">
        <v>0.46767700000000001</v>
      </c>
      <c r="F37">
        <v>1.780219</v>
      </c>
    </row>
    <row r="38" spans="2:6" x14ac:dyDescent="0.3">
      <c r="B38">
        <v>2.2508189999999999</v>
      </c>
      <c r="C38" s="1">
        <v>1.9886280000000002E-5</v>
      </c>
      <c r="D38">
        <v>76</v>
      </c>
      <c r="E38">
        <v>0.212812</v>
      </c>
      <c r="F38">
        <v>1.7599959999999999</v>
      </c>
    </row>
    <row r="39" spans="2:6" x14ac:dyDescent="0.3">
      <c r="B39">
        <v>2.2501760000000002</v>
      </c>
      <c r="C39" s="1">
        <v>2.1129369999999999E-5</v>
      </c>
      <c r="D39">
        <v>78</v>
      </c>
      <c r="E39">
        <v>-0.13999800000000001</v>
      </c>
      <c r="F39">
        <v>1.8277939999999999</v>
      </c>
    </row>
    <row r="40" spans="2:6" x14ac:dyDescent="0.3">
      <c r="B40">
        <v>2.249304</v>
      </c>
      <c r="C40" s="1">
        <v>1.6573049999999999E-5</v>
      </c>
      <c r="D40">
        <v>80</v>
      </c>
      <c r="E40">
        <v>-0.522281</v>
      </c>
      <c r="F40">
        <v>1.587299</v>
      </c>
    </row>
    <row r="41" spans="2:6" x14ac:dyDescent="0.3">
      <c r="B41">
        <v>2.2487270000000001</v>
      </c>
      <c r="C41" s="1">
        <v>6.9390860000000002E-6</v>
      </c>
      <c r="D41">
        <v>82</v>
      </c>
      <c r="E41">
        <v>-0.69613700000000001</v>
      </c>
      <c r="F41">
        <v>1.355777</v>
      </c>
    </row>
    <row r="42" spans="2:6" x14ac:dyDescent="0.3">
      <c r="B42">
        <v>2.2480859999999998</v>
      </c>
      <c r="C42" s="1">
        <v>5.2673749999999997E-6</v>
      </c>
      <c r="D42">
        <v>84</v>
      </c>
      <c r="E42">
        <v>-1.0785819999999999</v>
      </c>
      <c r="F42">
        <v>1.144069</v>
      </c>
    </row>
    <row r="43" spans="2:6" x14ac:dyDescent="0.3">
      <c r="B43">
        <v>2.2486109999999999</v>
      </c>
      <c r="C43" s="1">
        <v>4.3447600000000001E-6</v>
      </c>
      <c r="D43">
        <v>86</v>
      </c>
      <c r="E43">
        <v>-0.87279399999999996</v>
      </c>
      <c r="F43">
        <v>1.11852</v>
      </c>
    </row>
    <row r="44" spans="2:6" x14ac:dyDescent="0.3">
      <c r="B44">
        <v>2.2487159999999999</v>
      </c>
      <c r="C44" s="1">
        <v>2.8304090000000001E-6</v>
      </c>
      <c r="D44">
        <v>88</v>
      </c>
      <c r="E44">
        <v>-0.84841299999999997</v>
      </c>
      <c r="F44">
        <v>1.036368</v>
      </c>
    </row>
    <row r="45" spans="2:6" x14ac:dyDescent="0.3">
      <c r="B45">
        <v>2.249209</v>
      </c>
      <c r="C45" s="1">
        <v>3.7455139999999999E-6</v>
      </c>
      <c r="D45">
        <v>90</v>
      </c>
      <c r="E45">
        <v>-0.61824000000000001</v>
      </c>
      <c r="F45">
        <v>1.1377539999999999</v>
      </c>
    </row>
    <row r="46" spans="2:6" x14ac:dyDescent="0.3">
      <c r="B46">
        <v>2.2488079999999999</v>
      </c>
      <c r="C46" s="1">
        <v>4.196969E-6</v>
      </c>
      <c r="D46">
        <v>92</v>
      </c>
      <c r="E46">
        <v>-0.82463500000000001</v>
      </c>
      <c r="F46">
        <v>1.112803</v>
      </c>
    </row>
    <row r="47" spans="2:6" x14ac:dyDescent="0.3">
      <c r="B47">
        <v>2.2480880000000001</v>
      </c>
      <c r="C47" s="1">
        <v>3.2182240000000002E-6</v>
      </c>
      <c r="D47">
        <v>94</v>
      </c>
      <c r="E47">
        <v>-1.2185889999999999</v>
      </c>
      <c r="F47">
        <v>0.85186899999999999</v>
      </c>
    </row>
    <row r="48" spans="2:6" x14ac:dyDescent="0.3">
      <c r="B48">
        <v>2.2484829999999998</v>
      </c>
      <c r="C48" s="1">
        <v>2.4862099999999999E-6</v>
      </c>
      <c r="D48">
        <v>96</v>
      </c>
      <c r="E48">
        <v>-1.03521</v>
      </c>
      <c r="F48">
        <v>0.89572399999999996</v>
      </c>
    </row>
    <row r="49" spans="2:6" x14ac:dyDescent="0.3">
      <c r="B49">
        <v>2.2486039999999998</v>
      </c>
      <c r="C49" s="1">
        <v>3.3456740000000001E-6</v>
      </c>
      <c r="D49">
        <v>98</v>
      </c>
      <c r="E49">
        <v>-1.0100199999999999</v>
      </c>
      <c r="F49">
        <v>0.94865500000000003</v>
      </c>
    </row>
    <row r="50" spans="2:6" x14ac:dyDescent="0.3">
      <c r="B50">
        <v>2.248211</v>
      </c>
      <c r="C50" s="1">
        <v>1.854417E-6</v>
      </c>
      <c r="D50">
        <v>100</v>
      </c>
      <c r="E50">
        <v>-1.1927300000000001</v>
      </c>
      <c r="F50">
        <v>0.71713400000000005</v>
      </c>
    </row>
    <row r="51" spans="2:6" x14ac:dyDescent="0.3">
      <c r="B51">
        <v>2.2480579999999999</v>
      </c>
      <c r="C51" s="1">
        <v>2.0373829999999999E-6</v>
      </c>
      <c r="D51">
        <v>2</v>
      </c>
      <c r="E51">
        <v>-1.2862979999999999</v>
      </c>
      <c r="F51">
        <v>0.75091699999999995</v>
      </c>
    </row>
    <row r="52" spans="2:6" x14ac:dyDescent="0.3">
      <c r="B52">
        <v>2.2490410000000001</v>
      </c>
      <c r="C52" s="1">
        <v>2.4373209999999999E-6</v>
      </c>
      <c r="D52">
        <v>4</v>
      </c>
      <c r="E52">
        <v>-0.74385000000000001</v>
      </c>
      <c r="F52">
        <v>0.96754499999999999</v>
      </c>
    </row>
    <row r="53" spans="2:6" x14ac:dyDescent="0.3">
      <c r="B53">
        <v>2.2483490000000002</v>
      </c>
      <c r="C53" s="1">
        <v>2.7325559999999999E-6</v>
      </c>
      <c r="D53">
        <v>6</v>
      </c>
      <c r="E53">
        <v>-1.081218</v>
      </c>
      <c r="F53">
        <v>0.92326600000000003</v>
      </c>
    </row>
    <row r="54" spans="2:6" x14ac:dyDescent="0.3">
      <c r="B54">
        <v>2.2488429999999999</v>
      </c>
      <c r="C54" s="1">
        <v>2.9044329999999999E-6</v>
      </c>
      <c r="D54">
        <v>8</v>
      </c>
      <c r="E54">
        <v>-0.839306</v>
      </c>
      <c r="F54">
        <v>1.0109509999999999</v>
      </c>
    </row>
    <row r="55" spans="2:6" x14ac:dyDescent="0.3">
      <c r="B55">
        <v>2.248176</v>
      </c>
      <c r="C55" s="1">
        <v>3.4894340000000001E-6</v>
      </c>
      <c r="D55">
        <v>10</v>
      </c>
      <c r="E55">
        <v>-1.111521</v>
      </c>
      <c r="F55">
        <v>0.97590299999999996</v>
      </c>
    </row>
    <row r="56" spans="2:6" x14ac:dyDescent="0.3">
      <c r="B56">
        <v>2.2484039999999998</v>
      </c>
      <c r="C56" s="1">
        <v>3.0553050000000001E-6</v>
      </c>
      <c r="D56">
        <v>12</v>
      </c>
      <c r="E56">
        <v>-1.0163420000000001</v>
      </c>
      <c r="F56">
        <v>0.99731400000000003</v>
      </c>
    </row>
    <row r="57" spans="2:6" x14ac:dyDescent="0.3">
      <c r="B57">
        <v>2.2485330000000001</v>
      </c>
      <c r="C57" s="1">
        <v>4.2081179999999996E-6</v>
      </c>
      <c r="D57">
        <v>14</v>
      </c>
      <c r="E57">
        <v>-0.86940099999999998</v>
      </c>
      <c r="F57">
        <v>1.1577170000000001</v>
      </c>
    </row>
    <row r="58" spans="2:6" x14ac:dyDescent="0.3">
      <c r="B58">
        <v>2.2485819999999999</v>
      </c>
      <c r="C58" s="1">
        <v>4.2491300000000001E-6</v>
      </c>
      <c r="D58">
        <v>16</v>
      </c>
      <c r="E58">
        <v>-0.89419700000000002</v>
      </c>
      <c r="F58">
        <v>1.1341300000000001</v>
      </c>
    </row>
    <row r="59" spans="2:6" x14ac:dyDescent="0.3">
      <c r="B59">
        <v>2.2486830000000002</v>
      </c>
      <c r="C59" s="1">
        <v>7.3226580000000003E-6</v>
      </c>
      <c r="D59">
        <v>18</v>
      </c>
      <c r="E59">
        <v>-0.75173299999999998</v>
      </c>
      <c r="F59">
        <v>1.3504339999999999</v>
      </c>
    </row>
    <row r="60" spans="2:6" x14ac:dyDescent="0.3">
      <c r="B60">
        <v>2.2485569999999999</v>
      </c>
      <c r="C60" s="1">
        <v>1.007603E-5</v>
      </c>
      <c r="D60">
        <v>20</v>
      </c>
      <c r="E60">
        <v>-0.71598399999999995</v>
      </c>
      <c r="F60">
        <v>1.5089939999999999</v>
      </c>
    </row>
    <row r="61" spans="2:6" x14ac:dyDescent="0.3">
      <c r="B61">
        <v>2.2496260000000001</v>
      </c>
      <c r="C61" s="1">
        <v>1.163138E-5</v>
      </c>
      <c r="D61">
        <v>22</v>
      </c>
      <c r="E61">
        <v>-0.27110000000000001</v>
      </c>
      <c r="F61">
        <v>1.576219</v>
      </c>
    </row>
    <row r="62" spans="2:6" x14ac:dyDescent="0.3">
      <c r="B62">
        <v>2.2497829999999999</v>
      </c>
      <c r="C62" s="1">
        <v>1.5939159999999999E-5</v>
      </c>
      <c r="D62">
        <v>24</v>
      </c>
      <c r="E62">
        <v>-0.15343399999999999</v>
      </c>
      <c r="F62">
        <v>1.733201</v>
      </c>
    </row>
    <row r="63" spans="2:6" x14ac:dyDescent="0.3">
      <c r="B63">
        <v>2.250759</v>
      </c>
      <c r="C63" s="1">
        <v>2.2103000000000002E-5</v>
      </c>
      <c r="D63">
        <v>26</v>
      </c>
      <c r="E63">
        <v>0.18848100000000001</v>
      </c>
      <c r="F63">
        <v>1.864908</v>
      </c>
    </row>
    <row r="64" spans="2:6" x14ac:dyDescent="0.3">
      <c r="B64">
        <v>2.2521810000000002</v>
      </c>
      <c r="C64" s="1">
        <v>3.4385779999999997E-5</v>
      </c>
      <c r="D64">
        <v>28</v>
      </c>
      <c r="E64">
        <v>0.69845000000000002</v>
      </c>
      <c r="F64">
        <v>2.038808</v>
      </c>
    </row>
    <row r="65" spans="2:6" x14ac:dyDescent="0.3">
      <c r="B65">
        <v>2.2549130000000002</v>
      </c>
      <c r="C65" s="1">
        <v>5.7304489999999999E-5</v>
      </c>
      <c r="D65">
        <v>30</v>
      </c>
      <c r="E65">
        <v>1.558211</v>
      </c>
      <c r="F65">
        <v>2.0033639999999999</v>
      </c>
    </row>
    <row r="66" spans="2:6" x14ac:dyDescent="0.3">
      <c r="B66">
        <v>2.257708</v>
      </c>
      <c r="C66" s="1">
        <v>9.5417549999999996E-5</v>
      </c>
      <c r="D66">
        <v>32</v>
      </c>
      <c r="E66">
        <v>2.0609769999999998</v>
      </c>
      <c r="F66">
        <v>2.2857919999999998</v>
      </c>
    </row>
    <row r="67" spans="2:6" x14ac:dyDescent="0.3">
      <c r="B67">
        <v>2.2619069999999999</v>
      </c>
      <c r="C67">
        <v>1.02E-4</v>
      </c>
      <c r="D67">
        <v>34</v>
      </c>
      <c r="E67">
        <v>2.985042</v>
      </c>
      <c r="F67">
        <v>1.9933380000000001</v>
      </c>
    </row>
    <row r="68" spans="2:6" x14ac:dyDescent="0.3">
      <c r="B68">
        <v>2.267433</v>
      </c>
      <c r="C68">
        <v>1.7100000000000001E-4</v>
      </c>
      <c r="D68">
        <v>36</v>
      </c>
      <c r="E68">
        <v>3.8679969999999999</v>
      </c>
      <c r="F68">
        <v>1.7983929999999999</v>
      </c>
    </row>
    <row r="69" spans="2:6" x14ac:dyDescent="0.3">
      <c r="B69">
        <v>2.2686769999999998</v>
      </c>
      <c r="C69">
        <v>1.9100000000000001E-4</v>
      </c>
      <c r="D69">
        <v>38</v>
      </c>
      <c r="E69">
        <v>3.9931920000000001</v>
      </c>
      <c r="F69">
        <v>1.916121</v>
      </c>
    </row>
    <row r="70" spans="2:6" x14ac:dyDescent="0.3">
      <c r="B70">
        <v>2.2782019999999998</v>
      </c>
      <c r="C70">
        <v>2.4499999999999999E-4</v>
      </c>
      <c r="D70">
        <v>40</v>
      </c>
      <c r="E70">
        <v>5.1406099999999997</v>
      </c>
      <c r="F70">
        <v>1.6851080000000001</v>
      </c>
    </row>
    <row r="71" spans="2:6" x14ac:dyDescent="0.3">
      <c r="B71">
        <v>2.2793589999999999</v>
      </c>
      <c r="C71">
        <v>3.5399999999999999E-4</v>
      </c>
      <c r="D71">
        <v>42</v>
      </c>
      <c r="E71">
        <v>5.1568240000000003</v>
      </c>
      <c r="F71">
        <v>1.9895769999999999</v>
      </c>
    </row>
    <row r="72" spans="2:6" x14ac:dyDescent="0.3">
      <c r="B72">
        <v>2.2867489999999999</v>
      </c>
      <c r="C72">
        <v>3.48E-4</v>
      </c>
      <c r="D72">
        <v>44</v>
      </c>
      <c r="E72">
        <v>5.9635600000000002</v>
      </c>
      <c r="F72">
        <v>1.586873</v>
      </c>
    </row>
    <row r="73" spans="2:6" x14ac:dyDescent="0.3">
      <c r="B73">
        <v>2.298289</v>
      </c>
      <c r="C73">
        <v>4.3300000000000001E-4</v>
      </c>
      <c r="D73">
        <v>46</v>
      </c>
      <c r="E73">
        <v>6.8824930000000002</v>
      </c>
      <c r="F73">
        <v>1.634449</v>
      </c>
    </row>
    <row r="74" spans="2:6" x14ac:dyDescent="0.3">
      <c r="B74">
        <v>2.3088850000000001</v>
      </c>
      <c r="C74">
        <v>5.7899999999999998E-4</v>
      </c>
      <c r="D74">
        <v>48</v>
      </c>
      <c r="E74">
        <v>7.6123260000000004</v>
      </c>
      <c r="F74">
        <v>1.756089</v>
      </c>
    </row>
    <row r="75" spans="2:6" x14ac:dyDescent="0.3">
      <c r="B75">
        <v>2.3112409999999999</v>
      </c>
      <c r="C75">
        <v>5.3300000000000005E-4</v>
      </c>
      <c r="D75">
        <v>50</v>
      </c>
      <c r="E75">
        <v>7.8119420000000002</v>
      </c>
      <c r="F75">
        <v>1.559852</v>
      </c>
    </row>
    <row r="76" spans="2:6" x14ac:dyDescent="0.3">
      <c r="B76">
        <v>2.3168730000000002</v>
      </c>
      <c r="C76">
        <v>5.4699999999999996E-4</v>
      </c>
      <c r="D76">
        <v>52</v>
      </c>
      <c r="E76">
        <v>8.1841899999999992</v>
      </c>
      <c r="F76">
        <v>1.5211619999999999</v>
      </c>
    </row>
    <row r="77" spans="2:6" x14ac:dyDescent="0.3">
      <c r="B77">
        <v>2.3173859999999999</v>
      </c>
      <c r="C77">
        <v>4.9100000000000001E-4</v>
      </c>
      <c r="D77">
        <v>54</v>
      </c>
      <c r="E77">
        <v>8.2371099999999995</v>
      </c>
      <c r="F77">
        <v>1.405832</v>
      </c>
    </row>
    <row r="78" spans="2:6" x14ac:dyDescent="0.3">
      <c r="B78">
        <v>2.3187350000000002</v>
      </c>
      <c r="C78">
        <v>4.1599999999999997E-4</v>
      </c>
      <c r="D78">
        <v>56</v>
      </c>
      <c r="E78">
        <v>8.3387259999999994</v>
      </c>
      <c r="F78">
        <v>1.299641</v>
      </c>
    </row>
    <row r="79" spans="2:6" x14ac:dyDescent="0.3">
      <c r="B79">
        <v>2.3183729999999998</v>
      </c>
      <c r="C79">
        <v>5.4799999999999998E-4</v>
      </c>
      <c r="D79">
        <v>58</v>
      </c>
      <c r="E79">
        <v>8.2837700000000005</v>
      </c>
      <c r="F79">
        <v>1.492661</v>
      </c>
    </row>
    <row r="80" spans="2:6" x14ac:dyDescent="0.3">
      <c r="B80">
        <v>2.310724</v>
      </c>
      <c r="C80">
        <v>4.37E-4</v>
      </c>
      <c r="D80">
        <v>60</v>
      </c>
      <c r="E80">
        <v>7.8093849999999998</v>
      </c>
      <c r="F80">
        <v>1.3916029999999999</v>
      </c>
    </row>
    <row r="81" spans="2:6" x14ac:dyDescent="0.3">
      <c r="B81">
        <v>2.303938</v>
      </c>
      <c r="C81">
        <v>4.3899999999999999E-4</v>
      </c>
      <c r="D81">
        <v>62</v>
      </c>
      <c r="E81">
        <v>7.3156980000000003</v>
      </c>
      <c r="F81">
        <v>1.540351</v>
      </c>
    </row>
    <row r="82" spans="2:6" x14ac:dyDescent="0.3">
      <c r="B82">
        <v>2.298667</v>
      </c>
      <c r="C82">
        <v>3.9500000000000001E-4</v>
      </c>
      <c r="D82">
        <v>64</v>
      </c>
      <c r="E82">
        <v>6.9310840000000002</v>
      </c>
      <c r="F82">
        <v>1.5464770000000001</v>
      </c>
    </row>
    <row r="83" spans="2:6" x14ac:dyDescent="0.3">
      <c r="B83">
        <v>2.288081</v>
      </c>
      <c r="C83">
        <v>3.01E-4</v>
      </c>
      <c r="D83">
        <v>66</v>
      </c>
      <c r="E83">
        <v>6.0817690000000004</v>
      </c>
      <c r="F83">
        <v>1.5771869999999999</v>
      </c>
    </row>
    <row r="84" spans="2:6" x14ac:dyDescent="0.3">
      <c r="B84">
        <v>2.2819470000000002</v>
      </c>
      <c r="C84">
        <v>3.2499999999999999E-4</v>
      </c>
      <c r="D84">
        <v>68</v>
      </c>
      <c r="E84">
        <v>5.4734720000000001</v>
      </c>
      <c r="F84">
        <v>1.7838270000000001</v>
      </c>
    </row>
    <row r="85" spans="2:6" x14ac:dyDescent="0.3">
      <c r="B85">
        <v>2.2745150000000001</v>
      </c>
      <c r="C85">
        <v>2.8800000000000001E-4</v>
      </c>
      <c r="D85">
        <v>70</v>
      </c>
      <c r="E85">
        <v>4.5557080000000001</v>
      </c>
      <c r="F85">
        <v>2.2349109999999999</v>
      </c>
    </row>
    <row r="86" spans="2:6" x14ac:dyDescent="0.3">
      <c r="B86">
        <v>2.2673109999999999</v>
      </c>
      <c r="C86">
        <v>1.5200000000000001E-4</v>
      </c>
      <c r="D86">
        <v>72</v>
      </c>
      <c r="E86">
        <v>3.8645649999999998</v>
      </c>
      <c r="F86">
        <v>1.8118320000000001</v>
      </c>
    </row>
    <row r="87" spans="2:6" x14ac:dyDescent="0.3">
      <c r="B87">
        <v>2.2613349999999999</v>
      </c>
      <c r="C87">
        <v>1.5200000000000001E-4</v>
      </c>
      <c r="D87">
        <v>74</v>
      </c>
      <c r="E87">
        <v>2.6967240000000001</v>
      </c>
      <c r="F87">
        <v>2.3445010000000002</v>
      </c>
    </row>
    <row r="88" spans="2:6" x14ac:dyDescent="0.3">
      <c r="B88">
        <v>2.2602669999999998</v>
      </c>
      <c r="C88">
        <v>1.2E-4</v>
      </c>
      <c r="D88">
        <v>76</v>
      </c>
      <c r="E88">
        <v>2.595529</v>
      </c>
      <c r="F88">
        <v>2.213025</v>
      </c>
    </row>
    <row r="89" spans="2:6" x14ac:dyDescent="0.3">
      <c r="B89">
        <v>2.25461</v>
      </c>
      <c r="C89" s="1">
        <v>4.5118370000000003E-5</v>
      </c>
      <c r="D89">
        <v>78</v>
      </c>
      <c r="E89">
        <v>1.453673</v>
      </c>
      <c r="F89">
        <v>2.0433150000000002</v>
      </c>
    </row>
    <row r="90" spans="2:6" x14ac:dyDescent="0.3">
      <c r="B90">
        <v>2.2532899999999998</v>
      </c>
      <c r="C90" s="1">
        <v>5.3831220000000002E-5</v>
      </c>
      <c r="D90">
        <v>80</v>
      </c>
      <c r="E90">
        <v>0.99994700000000003</v>
      </c>
      <c r="F90">
        <v>2.1346159999999998</v>
      </c>
    </row>
    <row r="91" spans="2:6" x14ac:dyDescent="0.3">
      <c r="B91">
        <v>2.250658</v>
      </c>
      <c r="C91" s="1">
        <v>2.0193249999999998E-5</v>
      </c>
      <c r="D91">
        <v>82</v>
      </c>
      <c r="E91">
        <v>0.16089700000000001</v>
      </c>
      <c r="F91">
        <v>1.846527</v>
      </c>
    </row>
    <row r="92" spans="2:6" x14ac:dyDescent="0.3">
      <c r="B92">
        <v>2.2494779999999999</v>
      </c>
      <c r="C92" s="1">
        <v>1.8553200000000001E-5</v>
      </c>
      <c r="D92">
        <v>84</v>
      </c>
      <c r="E92">
        <v>-0.25202200000000002</v>
      </c>
      <c r="F92">
        <v>1.8364309999999999</v>
      </c>
    </row>
    <row r="93" spans="2:6" x14ac:dyDescent="0.3">
      <c r="B93">
        <v>2.2488009999999998</v>
      </c>
      <c r="C93" s="1">
        <v>1.020137E-5</v>
      </c>
      <c r="D93">
        <v>86</v>
      </c>
      <c r="E93">
        <v>-0.61477800000000005</v>
      </c>
      <c r="F93">
        <v>1.5030209999999999</v>
      </c>
    </row>
    <row r="94" spans="2:6" x14ac:dyDescent="0.3">
      <c r="B94">
        <v>2.248764</v>
      </c>
      <c r="C94" s="1">
        <v>5.7393810000000002E-6</v>
      </c>
      <c r="D94">
        <v>88</v>
      </c>
      <c r="E94">
        <v>-0.73794400000000004</v>
      </c>
      <c r="F94">
        <v>1.302049</v>
      </c>
    </row>
    <row r="95" spans="2:6" x14ac:dyDescent="0.3">
      <c r="B95">
        <v>2.2482639999999998</v>
      </c>
      <c r="C95" s="1">
        <v>5.1033349999999998E-6</v>
      </c>
      <c r="D95">
        <v>90</v>
      </c>
      <c r="E95">
        <v>-1.009679</v>
      </c>
      <c r="F95">
        <v>1.1174219999999999</v>
      </c>
    </row>
    <row r="96" spans="2:6" x14ac:dyDescent="0.3">
      <c r="B96">
        <v>2.2485650000000001</v>
      </c>
      <c r="C96" s="1">
        <v>3.943866E-6</v>
      </c>
      <c r="D96">
        <v>92</v>
      </c>
      <c r="E96">
        <v>-0.89776599999999995</v>
      </c>
      <c r="F96">
        <v>1.1367929999999999</v>
      </c>
    </row>
    <row r="97" spans="2:6" x14ac:dyDescent="0.3">
      <c r="B97">
        <v>2.2482570000000002</v>
      </c>
      <c r="C97" s="1">
        <v>2.7166010000000002E-6</v>
      </c>
      <c r="D97">
        <v>94</v>
      </c>
      <c r="E97">
        <v>-1.1088119999999999</v>
      </c>
      <c r="F97">
        <v>0.92010599999999998</v>
      </c>
    </row>
    <row r="98" spans="2:6" x14ac:dyDescent="0.3">
      <c r="B98">
        <v>2.2482220000000002</v>
      </c>
      <c r="C98" s="1">
        <v>2.394275E-6</v>
      </c>
      <c r="D98">
        <v>96</v>
      </c>
      <c r="E98">
        <v>-1.160968</v>
      </c>
      <c r="F98">
        <v>0.84534799999999999</v>
      </c>
    </row>
    <row r="99" spans="2:6" x14ac:dyDescent="0.3">
      <c r="B99">
        <v>2.2480329999999999</v>
      </c>
      <c r="C99" s="1">
        <v>1.8545209999999999E-6</v>
      </c>
      <c r="D99">
        <v>98</v>
      </c>
      <c r="E99">
        <v>-1.282276</v>
      </c>
      <c r="F99">
        <v>0.71777299999999999</v>
      </c>
    </row>
    <row r="100" spans="2:6" x14ac:dyDescent="0.3">
      <c r="B100">
        <v>2.2481209999999998</v>
      </c>
      <c r="C100" s="1">
        <v>2.0640690000000001E-6</v>
      </c>
      <c r="D100">
        <v>100</v>
      </c>
      <c r="E100">
        <v>-1.208126</v>
      </c>
      <c r="F100">
        <v>0.80198599999999998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1A2B-1955-CD42-9A1A-D63C2F4EA51E}">
  <dimension ref="A1:O121"/>
  <sheetViews>
    <sheetView topLeftCell="C52" zoomScale="89" zoomScaleNormal="123" workbookViewId="0">
      <selection activeCell="O3" sqref="O3:O22"/>
    </sheetView>
  </sheetViews>
  <sheetFormatPr defaultColWidth="11.19921875" defaultRowHeight="15.6" x14ac:dyDescent="0.3"/>
  <cols>
    <col min="12" max="12" width="12.09765625" bestFit="1" customWidth="1"/>
  </cols>
  <sheetData>
    <row r="1" spans="1:15" x14ac:dyDescent="0.3">
      <c r="A1" s="2" t="s">
        <v>1</v>
      </c>
      <c r="C1" s="2" t="s">
        <v>21</v>
      </c>
      <c r="F1" s="2" t="s">
        <v>22</v>
      </c>
      <c r="I1" s="2" t="s">
        <v>23</v>
      </c>
      <c r="M1" s="2" t="s">
        <v>5</v>
      </c>
      <c r="O1" s="2" t="s">
        <v>24</v>
      </c>
    </row>
    <row r="3" spans="1:15" x14ac:dyDescent="0.3">
      <c r="B3">
        <v>-9</v>
      </c>
      <c r="C3" s="2">
        <v>0</v>
      </c>
      <c r="E3">
        <v>16</v>
      </c>
      <c r="F3">
        <v>-0.117643</v>
      </c>
      <c r="G3" s="2">
        <v>0</v>
      </c>
      <c r="I3">
        <v>16</v>
      </c>
      <c r="J3">
        <v>-9.3978000000000006E-2</v>
      </c>
      <c r="K3" s="2">
        <v>0</v>
      </c>
      <c r="M3">
        <f>_xlfn.STDEV.S(C3,G3,K3)</f>
        <v>0</v>
      </c>
      <c r="O3" s="2">
        <f>M3*3.182</f>
        <v>0</v>
      </c>
    </row>
    <row r="4" spans="1:15" x14ac:dyDescent="0.3">
      <c r="B4">
        <v>-8</v>
      </c>
      <c r="C4" s="2">
        <v>9.5789587365627982E-2</v>
      </c>
      <c r="E4">
        <v>17</v>
      </c>
      <c r="F4">
        <v>1.7191160000000001</v>
      </c>
      <c r="G4" s="2">
        <f t="shared" ref="G4:G21" si="0">F4/14.999431</f>
        <v>0.11461208095160411</v>
      </c>
      <c r="I4">
        <v>17</v>
      </c>
      <c r="J4">
        <v>1.523787</v>
      </c>
      <c r="K4" s="2">
        <f t="shared" ref="K4:K21" si="1">J4/15.011334</f>
        <v>0.10150909972424836</v>
      </c>
      <c r="M4">
        <f t="shared" ref="M4:M22" si="2">_xlfn.STDEV.S(C4,G4,K4)</f>
        <v>9.6495872403863352E-3</v>
      </c>
      <c r="O4" s="2">
        <f t="shared" ref="O4:O22" si="3">M4*3.182</f>
        <v>3.0704986598909318E-2</v>
      </c>
    </row>
    <row r="5" spans="1:15" x14ac:dyDescent="0.3">
      <c r="B5">
        <v>-7</v>
      </c>
      <c r="C5" s="2">
        <v>0.27194656799670641</v>
      </c>
      <c r="E5">
        <v>18</v>
      </c>
      <c r="F5">
        <v>4.2372100000000001</v>
      </c>
      <c r="G5" s="2">
        <f t="shared" si="0"/>
        <v>0.28249138250644312</v>
      </c>
      <c r="I5">
        <v>18</v>
      </c>
      <c r="J5">
        <v>3.9835600000000002</v>
      </c>
      <c r="K5" s="2">
        <f t="shared" si="1"/>
        <v>0.26537015297907568</v>
      </c>
      <c r="M5">
        <f t="shared" si="2"/>
        <v>8.6369250706648266E-3</v>
      </c>
      <c r="O5" s="2">
        <f t="shared" si="3"/>
        <v>2.7482695574855477E-2</v>
      </c>
    </row>
    <row r="6" spans="1:15" x14ac:dyDescent="0.3">
      <c r="B6">
        <v>-6</v>
      </c>
      <c r="C6" s="2">
        <v>0.41998644277301783</v>
      </c>
      <c r="E6">
        <v>19</v>
      </c>
      <c r="F6">
        <v>6.6155889999999999</v>
      </c>
      <c r="G6" s="2">
        <f t="shared" si="0"/>
        <v>0.44105599739083434</v>
      </c>
      <c r="I6">
        <v>19</v>
      </c>
      <c r="J6">
        <v>6.6063260000000001</v>
      </c>
      <c r="K6" s="2">
        <f t="shared" si="1"/>
        <v>0.44008920193235329</v>
      </c>
      <c r="M6">
        <f t="shared" si="2"/>
        <v>1.1895249409392659E-2</v>
      </c>
      <c r="O6" s="2">
        <f t="shared" si="3"/>
        <v>3.7850683620687442E-2</v>
      </c>
    </row>
    <row r="7" spans="1:15" x14ac:dyDescent="0.3">
      <c r="B7">
        <v>-5</v>
      </c>
      <c r="C7" s="2">
        <v>0.58385122264241895</v>
      </c>
      <c r="E7">
        <v>20</v>
      </c>
      <c r="F7">
        <v>8.8957200000000007</v>
      </c>
      <c r="G7" s="2">
        <f t="shared" si="0"/>
        <v>0.59307049714085824</v>
      </c>
      <c r="I7">
        <v>20</v>
      </c>
      <c r="J7">
        <v>9.0002680000000002</v>
      </c>
      <c r="K7" s="2">
        <f t="shared" si="1"/>
        <v>0.59956483547698025</v>
      </c>
      <c r="M7">
        <f t="shared" si="2"/>
        <v>7.8960863830981332E-3</v>
      </c>
      <c r="O7" s="2">
        <f t="shared" si="3"/>
        <v>2.5125346871018261E-2</v>
      </c>
    </row>
    <row r="8" spans="1:15" x14ac:dyDescent="0.3">
      <c r="B8">
        <v>-4</v>
      </c>
      <c r="C8" s="2">
        <v>0.72825977813498899</v>
      </c>
      <c r="E8">
        <v>21</v>
      </c>
      <c r="F8">
        <v>10.994748</v>
      </c>
      <c r="G8" s="2">
        <f t="shared" si="0"/>
        <v>0.73301100555081056</v>
      </c>
      <c r="I8">
        <v>21</v>
      </c>
      <c r="J8">
        <v>10.958931</v>
      </c>
      <c r="K8" s="2">
        <f t="shared" si="1"/>
        <v>0.73004377892064753</v>
      </c>
      <c r="M8">
        <f t="shared" si="2"/>
        <v>2.4000435633141264E-3</v>
      </c>
      <c r="O8" s="2">
        <f t="shared" si="3"/>
        <v>7.6369386184655498E-3</v>
      </c>
    </row>
    <row r="9" spans="1:15" x14ac:dyDescent="0.3">
      <c r="B9">
        <v>-3</v>
      </c>
      <c r="C9" s="2">
        <v>0.84637334196957215</v>
      </c>
      <c r="E9">
        <v>22</v>
      </c>
      <c r="F9">
        <v>12.60952</v>
      </c>
      <c r="G9" s="2">
        <f t="shared" si="0"/>
        <v>0.84066655595135575</v>
      </c>
      <c r="I9">
        <v>22</v>
      </c>
      <c r="J9">
        <v>12.841002</v>
      </c>
      <c r="K9" s="2">
        <f t="shared" si="1"/>
        <v>0.85542044431227759</v>
      </c>
      <c r="M9">
        <f t="shared" si="2"/>
        <v>7.4396985739078776E-3</v>
      </c>
      <c r="O9" s="2">
        <f t="shared" si="3"/>
        <v>2.3673120862174865E-2</v>
      </c>
    </row>
    <row r="10" spans="1:15" x14ac:dyDescent="0.3">
      <c r="B10">
        <v>-2</v>
      </c>
      <c r="C10" s="2">
        <v>0.92672330128258651</v>
      </c>
      <c r="E10">
        <v>23</v>
      </c>
      <c r="F10">
        <v>13.922966000000001</v>
      </c>
      <c r="G10" s="2">
        <f t="shared" si="0"/>
        <v>0.92823294430302061</v>
      </c>
      <c r="I10">
        <v>23</v>
      </c>
      <c r="J10">
        <v>14.157007</v>
      </c>
      <c r="K10" s="2">
        <f t="shared" si="1"/>
        <v>0.94308786947249323</v>
      </c>
      <c r="M10">
        <f t="shared" si="2"/>
        <v>9.0438461202621435E-3</v>
      </c>
      <c r="O10" s="2">
        <f t="shared" si="3"/>
        <v>2.8777518354674139E-2</v>
      </c>
    </row>
    <row r="11" spans="1:15" x14ac:dyDescent="0.3">
      <c r="B11">
        <v>-1</v>
      </c>
      <c r="C11" s="2">
        <v>0.98249191999519303</v>
      </c>
      <c r="E11">
        <v>24</v>
      </c>
      <c r="F11">
        <v>14.780010000000001</v>
      </c>
      <c r="G11" s="2">
        <f t="shared" si="0"/>
        <v>0.9853713784209549</v>
      </c>
      <c r="I11">
        <v>24</v>
      </c>
      <c r="J11">
        <v>14.886706</v>
      </c>
      <c r="K11" s="2">
        <f t="shared" si="1"/>
        <v>0.99169773985443266</v>
      </c>
      <c r="M11">
        <f t="shared" si="2"/>
        <v>4.7092329363612297E-3</v>
      </c>
      <c r="O11" s="2">
        <f t="shared" si="3"/>
        <v>1.4984779203501433E-2</v>
      </c>
    </row>
    <row r="12" spans="1:15" x14ac:dyDescent="0.3">
      <c r="B12">
        <v>0</v>
      </c>
      <c r="C12" s="2">
        <v>1</v>
      </c>
      <c r="E12">
        <v>25</v>
      </c>
      <c r="F12">
        <v>14.999431</v>
      </c>
      <c r="G12" s="2">
        <f t="shared" si="0"/>
        <v>1</v>
      </c>
      <c r="I12">
        <v>25</v>
      </c>
      <c r="J12">
        <v>15.011334</v>
      </c>
      <c r="K12" s="2">
        <f t="shared" si="1"/>
        <v>1</v>
      </c>
      <c r="M12">
        <f>_xlfn.STDEV.S(C12,G12,K12)</f>
        <v>0</v>
      </c>
      <c r="O12" s="2">
        <f t="shared" si="3"/>
        <v>0</v>
      </c>
    </row>
    <row r="13" spans="1:15" x14ac:dyDescent="0.3">
      <c r="B13">
        <v>1</v>
      </c>
      <c r="C13" s="2">
        <v>0.98708190703750764</v>
      </c>
      <c r="E13">
        <v>26</v>
      </c>
      <c r="F13">
        <v>14.935574000000001</v>
      </c>
      <c r="G13" s="2">
        <f t="shared" si="0"/>
        <v>0.995742705173283</v>
      </c>
      <c r="I13">
        <v>26</v>
      </c>
      <c r="J13">
        <v>14.984804</v>
      </c>
      <c r="K13" s="2">
        <f t="shared" si="1"/>
        <v>0.99823266872884187</v>
      </c>
      <c r="M13">
        <f t="shared" si="2"/>
        <v>5.8530452067504729E-3</v>
      </c>
      <c r="O13" s="2">
        <f t="shared" si="3"/>
        <v>1.8624389847880004E-2</v>
      </c>
    </row>
    <row r="14" spans="1:15" x14ac:dyDescent="0.3">
      <c r="B14">
        <v>2</v>
      </c>
      <c r="C14" s="2">
        <v>0.95650381913352323</v>
      </c>
      <c r="E14">
        <v>27</v>
      </c>
      <c r="F14">
        <v>14.379576</v>
      </c>
      <c r="G14" s="2">
        <f t="shared" si="0"/>
        <v>0.95867476572944677</v>
      </c>
      <c r="I14">
        <v>27</v>
      </c>
      <c r="J14">
        <v>14.301971999999999</v>
      </c>
      <c r="K14" s="2">
        <f t="shared" si="1"/>
        <v>0.9527449059490648</v>
      </c>
      <c r="M14">
        <f t="shared" si="2"/>
        <v>3.0001576199048551E-3</v>
      </c>
      <c r="O14" s="2">
        <f t="shared" si="3"/>
        <v>9.5465015465372484E-3</v>
      </c>
    </row>
    <row r="15" spans="1:15" x14ac:dyDescent="0.3">
      <c r="B15">
        <v>3</v>
      </c>
      <c r="C15" s="2">
        <v>0.88572443428986958</v>
      </c>
      <c r="E15">
        <v>28</v>
      </c>
      <c r="F15">
        <v>13.606016</v>
      </c>
      <c r="G15" s="2">
        <f t="shared" si="0"/>
        <v>0.90710214274128143</v>
      </c>
      <c r="I15">
        <v>28</v>
      </c>
      <c r="J15">
        <v>13.586327000000001</v>
      </c>
      <c r="K15" s="2">
        <f t="shared" si="1"/>
        <v>0.90507126148815298</v>
      </c>
      <c r="M15">
        <f t="shared" si="2"/>
        <v>1.1799933756439148E-2</v>
      </c>
      <c r="O15" s="2">
        <f t="shared" si="3"/>
        <v>3.754738921298937E-2</v>
      </c>
    </row>
    <row r="16" spans="1:15" x14ac:dyDescent="0.3">
      <c r="B16">
        <v>4</v>
      </c>
      <c r="C16" s="2">
        <v>0.80548939267096598</v>
      </c>
      <c r="E16">
        <v>29</v>
      </c>
      <c r="F16">
        <v>12.217598000000001</v>
      </c>
      <c r="G16" s="2">
        <f t="shared" si="0"/>
        <v>0.81453743145323321</v>
      </c>
      <c r="I16">
        <v>29</v>
      </c>
      <c r="J16">
        <v>12.269636</v>
      </c>
      <c r="K16" s="2">
        <f t="shared" si="1"/>
        <v>0.81735813752461972</v>
      </c>
      <c r="M16">
        <f t="shared" si="2"/>
        <v>6.2006786315115126E-3</v>
      </c>
      <c r="O16" s="2">
        <f t="shared" si="3"/>
        <v>1.9730559405469632E-2</v>
      </c>
    </row>
    <row r="17" spans="1:15" x14ac:dyDescent="0.3">
      <c r="B17">
        <v>5</v>
      </c>
      <c r="C17" s="2">
        <v>0.6792776913880334</v>
      </c>
      <c r="E17">
        <v>30</v>
      </c>
      <c r="F17">
        <v>10.305300000000001</v>
      </c>
      <c r="G17" s="2">
        <f t="shared" si="0"/>
        <v>0.68704606194728324</v>
      </c>
      <c r="I17">
        <v>30</v>
      </c>
      <c r="J17">
        <v>10.032067</v>
      </c>
      <c r="K17" s="2">
        <f t="shared" si="1"/>
        <v>0.66829949956479551</v>
      </c>
      <c r="M17">
        <f t="shared" si="2"/>
        <v>9.4189691404644622E-3</v>
      </c>
      <c r="O17" s="2">
        <f t="shared" si="3"/>
        <v>2.9971159804957917E-2</v>
      </c>
    </row>
    <row r="18" spans="1:15" x14ac:dyDescent="0.3">
      <c r="B18">
        <v>6</v>
      </c>
      <c r="C18" s="2">
        <v>0.54138870214671175</v>
      </c>
      <c r="E18">
        <v>31</v>
      </c>
      <c r="F18">
        <v>8.1251639999999998</v>
      </c>
      <c r="G18" s="2">
        <f t="shared" si="0"/>
        <v>0.54169814841642994</v>
      </c>
      <c r="I18">
        <v>31</v>
      </c>
      <c r="J18">
        <v>7.9446380000000003</v>
      </c>
      <c r="K18" s="2">
        <f t="shared" si="1"/>
        <v>0.52924263759636558</v>
      </c>
      <c r="M18">
        <f t="shared" si="2"/>
        <v>7.1035483016559948E-3</v>
      </c>
      <c r="O18" s="2">
        <f t="shared" si="3"/>
        <v>2.2603490695869376E-2</v>
      </c>
    </row>
    <row r="19" spans="1:15" x14ac:dyDescent="0.3">
      <c r="B19">
        <v>7</v>
      </c>
      <c r="C19" s="2">
        <v>0.39014896513854969</v>
      </c>
      <c r="E19">
        <v>32</v>
      </c>
      <c r="F19">
        <v>5.6531219999999998</v>
      </c>
      <c r="G19" s="2">
        <f t="shared" si="0"/>
        <v>0.3768890966597333</v>
      </c>
      <c r="I19">
        <v>32</v>
      </c>
      <c r="J19">
        <v>5.6886979999999996</v>
      </c>
      <c r="K19" s="2">
        <f t="shared" si="1"/>
        <v>0.37896019101300388</v>
      </c>
      <c r="M19">
        <f t="shared" si="2"/>
        <v>7.1332812731138553E-3</v>
      </c>
      <c r="O19" s="2">
        <f t="shared" si="3"/>
        <v>2.2698101011048286E-2</v>
      </c>
    </row>
    <row r="20" spans="1:15" x14ac:dyDescent="0.3">
      <c r="B20">
        <v>8</v>
      </c>
      <c r="C20" s="2">
        <v>0.20546059337854494</v>
      </c>
      <c r="E20">
        <v>33</v>
      </c>
      <c r="F20">
        <v>3.2961990000000001</v>
      </c>
      <c r="G20" s="2">
        <f t="shared" si="0"/>
        <v>0.21975493603724036</v>
      </c>
      <c r="I20">
        <v>33</v>
      </c>
      <c r="J20">
        <v>3.1367620000000001</v>
      </c>
      <c r="K20" s="2">
        <f t="shared" si="1"/>
        <v>0.2089595768104287</v>
      </c>
      <c r="M20">
        <f t="shared" si="2"/>
        <v>7.451072606641994E-3</v>
      </c>
      <c r="O20" s="2">
        <f t="shared" si="3"/>
        <v>2.3709313034334826E-2</v>
      </c>
    </row>
    <row r="21" spans="1:15" x14ac:dyDescent="0.3">
      <c r="B21">
        <v>9</v>
      </c>
      <c r="C21" s="2">
        <v>5.2040946897844421E-2</v>
      </c>
      <c r="E21">
        <v>34</v>
      </c>
      <c r="F21">
        <v>0.81545199999999995</v>
      </c>
      <c r="G21" s="2">
        <f t="shared" si="0"/>
        <v>5.4365528932397503E-2</v>
      </c>
      <c r="I21">
        <v>34</v>
      </c>
      <c r="J21">
        <v>0.72636199999999995</v>
      </c>
      <c r="K21" s="2">
        <f t="shared" si="1"/>
        <v>4.8387571684168774E-2</v>
      </c>
      <c r="M21">
        <f t="shared" si="2"/>
        <v>3.0134920205888748E-3</v>
      </c>
      <c r="O21" s="2">
        <f t="shared" si="3"/>
        <v>9.588931609513799E-3</v>
      </c>
    </row>
    <row r="22" spans="1:15" x14ac:dyDescent="0.3">
      <c r="B22">
        <v>10</v>
      </c>
      <c r="C22" s="2">
        <v>0</v>
      </c>
      <c r="E22">
        <v>35</v>
      </c>
      <c r="F22">
        <v>-0.34558</v>
      </c>
      <c r="G22" s="2">
        <v>0</v>
      </c>
      <c r="I22">
        <v>35</v>
      </c>
      <c r="J22">
        <v>-0.25126900000000002</v>
      </c>
      <c r="K22" s="2">
        <v>0</v>
      </c>
      <c r="M22">
        <f t="shared" si="2"/>
        <v>0</v>
      </c>
      <c r="O22" s="2">
        <f t="shared" si="3"/>
        <v>0</v>
      </c>
    </row>
    <row r="26" spans="1:15" x14ac:dyDescent="0.3">
      <c r="A26" s="2" t="s">
        <v>2</v>
      </c>
      <c r="L26" s="2" t="s">
        <v>5</v>
      </c>
    </row>
    <row r="28" spans="1:15" x14ac:dyDescent="0.3">
      <c r="B28">
        <v>24</v>
      </c>
      <c r="C28">
        <v>-0.36369200000000002</v>
      </c>
      <c r="D28" s="2">
        <v>0</v>
      </c>
      <c r="E28">
        <v>24</v>
      </c>
      <c r="F28">
        <v>-0.42821999999999999</v>
      </c>
      <c r="G28" s="2">
        <v>0</v>
      </c>
      <c r="H28">
        <v>24</v>
      </c>
      <c r="I28">
        <v>-0.49530099999999999</v>
      </c>
      <c r="J28" s="2">
        <v>0</v>
      </c>
      <c r="L28">
        <f>_xlfn.STDEV.S(D28,G28,J28)</f>
        <v>0</v>
      </c>
      <c r="N28" s="2">
        <f>L28*3.182</f>
        <v>0</v>
      </c>
    </row>
    <row r="29" spans="1:15" x14ac:dyDescent="0.3">
      <c r="B29">
        <v>26</v>
      </c>
      <c r="C29">
        <v>0.192552</v>
      </c>
      <c r="D29" s="2">
        <f t="shared" ref="D29:D48" si="4">C29/10.559173</f>
        <v>1.823551901271056E-2</v>
      </c>
      <c r="E29">
        <v>26</v>
      </c>
      <c r="F29">
        <v>0.48568699999999998</v>
      </c>
      <c r="G29" s="2">
        <f>F29/10.299881</f>
        <v>4.7154622466026551E-2</v>
      </c>
      <c r="H29">
        <v>26</v>
      </c>
      <c r="I29">
        <v>0.54003699999999999</v>
      </c>
      <c r="J29" s="2">
        <f t="shared" ref="J29:J48" si="5">I29/10.431653</f>
        <v>5.1769072456685432E-2</v>
      </c>
      <c r="L29">
        <f>_xlfn.STDEV.S(G29,J29)</f>
        <v>3.2629088798410955E-3</v>
      </c>
      <c r="N29" s="2">
        <f t="shared" ref="N29:N49" si="6">L29*3.182</f>
        <v>1.0382576055654366E-2</v>
      </c>
    </row>
    <row r="30" spans="1:15" x14ac:dyDescent="0.3">
      <c r="B30">
        <v>28</v>
      </c>
      <c r="C30">
        <v>1.063699</v>
      </c>
      <c r="D30" s="2">
        <f>C30/10.559173</f>
        <v>0.10073696112375467</v>
      </c>
      <c r="E30">
        <v>28</v>
      </c>
      <c r="F30">
        <v>1.570648</v>
      </c>
      <c r="G30" s="2">
        <f t="shared" ref="G30:G48" si="7">F30/10.299881</f>
        <v>0.15249185888652503</v>
      </c>
      <c r="H30">
        <v>28</v>
      </c>
      <c r="I30">
        <v>1.7908809999999999</v>
      </c>
      <c r="J30" s="2">
        <f t="shared" si="5"/>
        <v>0.17167758551784648</v>
      </c>
      <c r="L30">
        <f>_xlfn.STDEV.S(G30,J30)</f>
        <v>1.3566357402998736E-2</v>
      </c>
      <c r="N30" s="2">
        <f t="shared" si="6"/>
        <v>4.3168149256341978E-2</v>
      </c>
    </row>
    <row r="31" spans="1:15" x14ac:dyDescent="0.3">
      <c r="B31">
        <v>30</v>
      </c>
      <c r="C31">
        <v>3.0666950000000002</v>
      </c>
      <c r="D31" s="2">
        <f t="shared" si="4"/>
        <v>0.29042946829263999</v>
      </c>
      <c r="E31">
        <v>30</v>
      </c>
      <c r="F31">
        <v>2.726181</v>
      </c>
      <c r="G31" s="2">
        <f t="shared" si="7"/>
        <v>0.26468082495322037</v>
      </c>
      <c r="H31">
        <v>30</v>
      </c>
      <c r="I31">
        <v>3.3402340000000001</v>
      </c>
      <c r="J31" s="2">
        <f t="shared" si="5"/>
        <v>0.32020179352208128</v>
      </c>
      <c r="L31">
        <f>_xlfn.STDEV.S(D31,G31)</f>
        <v>1.8207040311657444E-2</v>
      </c>
      <c r="N31" s="2">
        <f t="shared" si="6"/>
        <v>5.7934802271693987E-2</v>
      </c>
    </row>
    <row r="32" spans="1:15" x14ac:dyDescent="0.3">
      <c r="B32">
        <v>32</v>
      </c>
      <c r="C32">
        <v>4.2719050000000003</v>
      </c>
      <c r="D32" s="2">
        <f t="shared" si="4"/>
        <v>0.40456814184216894</v>
      </c>
      <c r="E32">
        <v>32</v>
      </c>
      <c r="F32">
        <v>4.5834770000000002</v>
      </c>
      <c r="G32" s="2">
        <f t="shared" si="7"/>
        <v>0.44500290828602784</v>
      </c>
      <c r="H32">
        <v>32</v>
      </c>
      <c r="I32">
        <v>4.819636</v>
      </c>
      <c r="J32" s="2">
        <f t="shared" si="5"/>
        <v>0.46202035286258081</v>
      </c>
      <c r="L32">
        <f>_xlfn.STDEV.S(G32,J32)</f>
        <v>1.2033150458546837E-2</v>
      </c>
      <c r="N32" s="2">
        <f t="shared" si="6"/>
        <v>3.8289484759096035E-2</v>
      </c>
    </row>
    <row r="33" spans="2:14" x14ac:dyDescent="0.3">
      <c r="B33">
        <v>34</v>
      </c>
      <c r="C33">
        <v>5.6311289999999996</v>
      </c>
      <c r="D33" s="2">
        <f t="shared" si="4"/>
        <v>0.5332926167608012</v>
      </c>
      <c r="E33">
        <v>34</v>
      </c>
      <c r="F33">
        <v>5.9247699999999996</v>
      </c>
      <c r="G33" s="2">
        <f t="shared" si="7"/>
        <v>0.5752270341764143</v>
      </c>
      <c r="H33">
        <v>34</v>
      </c>
      <c r="I33">
        <v>6.2169160000000003</v>
      </c>
      <c r="J33" s="2">
        <f t="shared" si="5"/>
        <v>0.59596652611048317</v>
      </c>
      <c r="L33">
        <f>_xlfn.STDEV.S(G33,J33)</f>
        <v>1.4665035384943809E-2</v>
      </c>
      <c r="N33" s="2">
        <f t="shared" si="6"/>
        <v>4.6664142594891198E-2</v>
      </c>
    </row>
    <row r="34" spans="2:14" x14ac:dyDescent="0.3">
      <c r="B34">
        <v>36</v>
      </c>
      <c r="C34">
        <v>6.9325239999999999</v>
      </c>
      <c r="D34" s="2">
        <f t="shared" si="4"/>
        <v>0.65654043171752186</v>
      </c>
      <c r="E34">
        <v>36</v>
      </c>
      <c r="F34">
        <v>7.3342650000000003</v>
      </c>
      <c r="G34" s="2">
        <f t="shared" si="7"/>
        <v>0.71207278996718515</v>
      </c>
      <c r="H34">
        <v>36</v>
      </c>
      <c r="I34">
        <v>7.2925219999999999</v>
      </c>
      <c r="J34" s="2">
        <f t="shared" si="5"/>
        <v>0.69907635923089073</v>
      </c>
      <c r="L34">
        <f>_xlfn.STDEV.S(G34,J34)</f>
        <v>9.1898643048550568E-3</v>
      </c>
      <c r="N34" s="2">
        <f t="shared" si="6"/>
        <v>2.924214821804879E-2</v>
      </c>
    </row>
    <row r="35" spans="2:14" x14ac:dyDescent="0.3">
      <c r="B35">
        <v>38</v>
      </c>
      <c r="C35">
        <v>8.0263179999999998</v>
      </c>
      <c r="D35" s="2">
        <f t="shared" si="4"/>
        <v>0.76012752135039363</v>
      </c>
      <c r="E35">
        <v>38</v>
      </c>
      <c r="F35">
        <v>8.3585039999999999</v>
      </c>
      <c r="G35" s="2">
        <f t="shared" si="7"/>
        <v>0.81151461846986395</v>
      </c>
      <c r="H35">
        <v>38</v>
      </c>
      <c r="I35">
        <v>8.2058509999999991</v>
      </c>
      <c r="J35" s="2">
        <f t="shared" si="5"/>
        <v>0.78662998088605884</v>
      </c>
      <c r="L35">
        <f>_xlfn.STDEV.S(D35,J35)</f>
        <v>1.8740068855790951E-2</v>
      </c>
      <c r="N35" s="2">
        <f t="shared" si="6"/>
        <v>5.9630899099126805E-2</v>
      </c>
    </row>
    <row r="36" spans="2:14" x14ac:dyDescent="0.3">
      <c r="B36">
        <v>40</v>
      </c>
      <c r="C36">
        <v>8.8927820000000004</v>
      </c>
      <c r="D36" s="2">
        <f t="shared" si="4"/>
        <v>0.84218546281986295</v>
      </c>
      <c r="E36">
        <v>40</v>
      </c>
      <c r="F36">
        <v>9.3922519999999992</v>
      </c>
      <c r="G36" s="2">
        <f t="shared" si="7"/>
        <v>0.91187966152230304</v>
      </c>
      <c r="H36">
        <v>40</v>
      </c>
      <c r="I36">
        <v>9.213222</v>
      </c>
      <c r="J36" s="2">
        <f t="shared" si="5"/>
        <v>0.88319866467950947</v>
      </c>
      <c r="L36">
        <f>_xlfn.STDEV.S(G36,J36)</f>
        <v>2.0280527358729292E-2</v>
      </c>
      <c r="N36" s="2">
        <f t="shared" si="6"/>
        <v>6.4532638055476613E-2</v>
      </c>
    </row>
    <row r="37" spans="2:14" x14ac:dyDescent="0.3">
      <c r="B37">
        <v>42</v>
      </c>
      <c r="C37">
        <v>9.7530359999999998</v>
      </c>
      <c r="D37" s="2">
        <f t="shared" si="4"/>
        <v>0.9236552900497037</v>
      </c>
      <c r="E37">
        <v>42</v>
      </c>
      <c r="F37">
        <v>10.266391</v>
      </c>
      <c r="G37" s="2">
        <f t="shared" si="7"/>
        <v>0.99674850612351751</v>
      </c>
      <c r="H37">
        <v>42</v>
      </c>
      <c r="I37">
        <v>9.9716930000000001</v>
      </c>
      <c r="J37" s="2">
        <f t="shared" si="5"/>
        <v>0.95590727567337597</v>
      </c>
      <c r="L37">
        <f>_xlfn.STDEV.S(D37,J37)</f>
        <v>2.28055977412297E-2</v>
      </c>
      <c r="N37" s="2">
        <f t="shared" si="6"/>
        <v>7.2567412012592897E-2</v>
      </c>
    </row>
    <row r="38" spans="2:14" x14ac:dyDescent="0.3">
      <c r="B38">
        <v>44</v>
      </c>
      <c r="C38">
        <v>10.145654</v>
      </c>
      <c r="D38" s="2">
        <f t="shared" si="4"/>
        <v>0.9608379368346367</v>
      </c>
      <c r="E38">
        <v>44</v>
      </c>
      <c r="F38">
        <v>10.285223</v>
      </c>
      <c r="G38" s="2">
        <f t="shared" si="7"/>
        <v>0.99857687676197437</v>
      </c>
      <c r="H38">
        <v>44</v>
      </c>
      <c r="I38">
        <v>10.206704</v>
      </c>
      <c r="J38" s="2">
        <f t="shared" si="5"/>
        <v>0.97843591998315127</v>
      </c>
      <c r="L38">
        <f>_xlfn.STDEV.S(D38,J38)</f>
        <v>1.2443653219521246E-2</v>
      </c>
      <c r="N38" s="2">
        <f t="shared" si="6"/>
        <v>3.9595704544516601E-2</v>
      </c>
    </row>
    <row r="39" spans="2:14" x14ac:dyDescent="0.3">
      <c r="B39">
        <v>46</v>
      </c>
      <c r="C39">
        <v>10.559172999999999</v>
      </c>
      <c r="D39" s="2">
        <f t="shared" si="4"/>
        <v>1</v>
      </c>
      <c r="E39">
        <v>46</v>
      </c>
      <c r="F39">
        <v>10.299880999999999</v>
      </c>
      <c r="G39" s="2">
        <f t="shared" si="7"/>
        <v>1</v>
      </c>
      <c r="H39">
        <v>46</v>
      </c>
      <c r="I39">
        <v>10.431653000000001</v>
      </c>
      <c r="J39" s="2">
        <f t="shared" si="5"/>
        <v>1</v>
      </c>
      <c r="L39">
        <f>_xlfn.STDEV.S(D39,G39,J39)</f>
        <v>0</v>
      </c>
      <c r="N39" s="2">
        <f t="shared" si="6"/>
        <v>0</v>
      </c>
    </row>
    <row r="40" spans="2:14" x14ac:dyDescent="0.3">
      <c r="B40">
        <v>48</v>
      </c>
      <c r="C40">
        <v>10.005050000000001</v>
      </c>
      <c r="D40" s="2">
        <f t="shared" si="4"/>
        <v>0.94752212128733959</v>
      </c>
      <c r="E40">
        <v>48</v>
      </c>
      <c r="F40">
        <v>10.048220000000001</v>
      </c>
      <c r="G40" s="2">
        <f t="shared" si="7"/>
        <v>0.97556661091521357</v>
      </c>
      <c r="H40">
        <v>48</v>
      </c>
      <c r="I40">
        <v>9.9036989999999996</v>
      </c>
      <c r="J40" s="2">
        <f t="shared" si="5"/>
        <v>0.9493892291087519</v>
      </c>
      <c r="L40">
        <f>_xlfn.STDEV.S(D40,J40,G40)</f>
        <v>1.5680321044470473E-2</v>
      </c>
      <c r="N40" s="2">
        <f t="shared" si="6"/>
        <v>4.9894781563505047E-2</v>
      </c>
    </row>
    <row r="41" spans="2:14" x14ac:dyDescent="0.3">
      <c r="B41">
        <v>50</v>
      </c>
      <c r="C41">
        <v>9.2870430000000006</v>
      </c>
      <c r="D41" s="2">
        <f t="shared" si="4"/>
        <v>0.87952370891167342</v>
      </c>
      <c r="E41">
        <v>50</v>
      </c>
      <c r="F41">
        <v>9.3421330000000005</v>
      </c>
      <c r="G41" s="2">
        <f t="shared" si="7"/>
        <v>0.90701368297361895</v>
      </c>
      <c r="H41">
        <v>50</v>
      </c>
      <c r="I41">
        <v>9.2322710000000008</v>
      </c>
      <c r="J41" s="2">
        <f t="shared" si="5"/>
        <v>0.88502474152466537</v>
      </c>
      <c r="L41">
        <f>_xlfn.STDEV.S(D41,G41,J41)</f>
        <v>1.454575298716174E-2</v>
      </c>
      <c r="N41" s="2">
        <f t="shared" si="6"/>
        <v>4.6284586005148655E-2</v>
      </c>
    </row>
    <row r="42" spans="2:14" x14ac:dyDescent="0.3">
      <c r="B42">
        <v>52</v>
      </c>
      <c r="C42">
        <v>8.4421020000000002</v>
      </c>
      <c r="D42" s="2">
        <f t="shared" si="4"/>
        <v>0.79950408995098388</v>
      </c>
      <c r="E42">
        <v>52</v>
      </c>
      <c r="F42">
        <v>8.2750260000000004</v>
      </c>
      <c r="G42" s="2">
        <f t="shared" si="7"/>
        <v>0.80340986463824204</v>
      </c>
      <c r="H42">
        <v>52</v>
      </c>
      <c r="I42">
        <v>8.3144760000000009</v>
      </c>
      <c r="J42" s="2">
        <f t="shared" si="5"/>
        <v>0.7970429998007027</v>
      </c>
      <c r="L42">
        <f>_xlfn.STDEV.S(D42,G42,J42)</f>
        <v>3.2106335951784903E-3</v>
      </c>
      <c r="N42" s="2">
        <f t="shared" si="6"/>
        <v>1.0216236099857955E-2</v>
      </c>
    </row>
    <row r="43" spans="2:14" x14ac:dyDescent="0.3">
      <c r="B43">
        <v>54</v>
      </c>
      <c r="C43">
        <v>7.4965960000000003</v>
      </c>
      <c r="D43" s="2">
        <f t="shared" si="4"/>
        <v>0.7099605243706113</v>
      </c>
      <c r="E43">
        <v>54</v>
      </c>
      <c r="F43">
        <v>7.242794</v>
      </c>
      <c r="G43" s="2">
        <f t="shared" si="7"/>
        <v>0.7031920077523226</v>
      </c>
      <c r="H43">
        <v>54</v>
      </c>
      <c r="I43">
        <v>7.2707439999999997</v>
      </c>
      <c r="J43" s="2">
        <f t="shared" si="5"/>
        <v>0.69698867475749038</v>
      </c>
      <c r="L43">
        <f>_xlfn.STDEV.S(D43,G43,J43)</f>
        <v>6.487976570064685E-3</v>
      </c>
      <c r="N43" s="2">
        <f t="shared" si="6"/>
        <v>2.0644741445945827E-2</v>
      </c>
    </row>
    <row r="44" spans="2:14" x14ac:dyDescent="0.3">
      <c r="B44">
        <v>56</v>
      </c>
      <c r="C44">
        <v>6.0885449999999999</v>
      </c>
      <c r="D44" s="2">
        <f t="shared" si="4"/>
        <v>0.57661191837656223</v>
      </c>
      <c r="E44">
        <v>56</v>
      </c>
      <c r="F44">
        <v>5.9092060000000002</v>
      </c>
      <c r="G44" s="2">
        <f t="shared" si="7"/>
        <v>0.57371594875707799</v>
      </c>
      <c r="H44">
        <v>56</v>
      </c>
      <c r="I44">
        <v>6.1782659999999998</v>
      </c>
      <c r="J44" s="2">
        <f t="shared" si="5"/>
        <v>0.5922614565495995</v>
      </c>
      <c r="L44">
        <f>_xlfn.STDEV.S(D44,G44,J44)</f>
        <v>9.9768945097226391E-3</v>
      </c>
      <c r="N44" s="2">
        <f t="shared" si="6"/>
        <v>3.174647832993744E-2</v>
      </c>
    </row>
    <row r="45" spans="2:14" x14ac:dyDescent="0.3">
      <c r="B45">
        <v>58</v>
      </c>
      <c r="C45">
        <v>4.5273490000000001</v>
      </c>
      <c r="D45" s="2">
        <f t="shared" si="4"/>
        <v>0.42875980912520328</v>
      </c>
      <c r="E45">
        <v>58</v>
      </c>
      <c r="F45">
        <v>4.7339500000000001</v>
      </c>
      <c r="G45" s="2">
        <f t="shared" si="7"/>
        <v>0.45961210619812021</v>
      </c>
      <c r="H45">
        <v>58</v>
      </c>
      <c r="I45">
        <v>4.6798080000000004</v>
      </c>
      <c r="J45" s="2">
        <f t="shared" si="5"/>
        <v>0.44861614932935368</v>
      </c>
      <c r="L45">
        <f>_xlfn.STDEV.S(G45,J45)</f>
        <v>7.7753156675396101E-3</v>
      </c>
      <c r="N45" s="2">
        <f t="shared" si="6"/>
        <v>2.4741054454111039E-2</v>
      </c>
    </row>
    <row r="46" spans="2:14" x14ac:dyDescent="0.3">
      <c r="B46">
        <v>60</v>
      </c>
      <c r="C46">
        <v>3.013741</v>
      </c>
      <c r="D46" s="2">
        <f t="shared" si="4"/>
        <v>0.28541449221449444</v>
      </c>
      <c r="E46">
        <v>60</v>
      </c>
      <c r="F46">
        <v>3.8045309999999999</v>
      </c>
      <c r="G46" s="2">
        <f t="shared" si="7"/>
        <v>0.36937620929795212</v>
      </c>
      <c r="H46">
        <v>60</v>
      </c>
      <c r="I46">
        <v>3.722048</v>
      </c>
      <c r="J46" s="2">
        <f t="shared" si="5"/>
        <v>0.35680327940356144</v>
      </c>
      <c r="L46">
        <f>_xlfn.STDEV.S(G46,J46)</f>
        <v>8.8904039877067149E-3</v>
      </c>
      <c r="N46" s="2">
        <f t="shared" si="6"/>
        <v>2.8289265488882765E-2</v>
      </c>
    </row>
    <row r="47" spans="2:14" x14ac:dyDescent="0.3">
      <c r="B47">
        <v>62</v>
      </c>
      <c r="C47">
        <v>1.1568350000000001</v>
      </c>
      <c r="D47" s="2">
        <f t="shared" si="4"/>
        <v>0.10955734885677128</v>
      </c>
      <c r="E47">
        <v>62</v>
      </c>
      <c r="F47">
        <v>2.0802939999999999</v>
      </c>
      <c r="G47" s="2">
        <f t="shared" si="7"/>
        <v>0.20197262473226632</v>
      </c>
      <c r="H47">
        <v>62</v>
      </c>
      <c r="I47">
        <v>1.983336</v>
      </c>
      <c r="J47" s="2">
        <f t="shared" si="5"/>
        <v>0.19012672296519065</v>
      </c>
      <c r="L47">
        <f>_xlfn.STDEV.S(G47,J47)</f>
        <v>8.3763174687689155E-3</v>
      </c>
      <c r="N47" s="2">
        <f t="shared" si="6"/>
        <v>2.665344218562269E-2</v>
      </c>
    </row>
    <row r="48" spans="2:14" x14ac:dyDescent="0.3">
      <c r="B48">
        <v>64</v>
      </c>
      <c r="C48">
        <v>0.37006</v>
      </c>
      <c r="D48" s="2">
        <f t="shared" si="4"/>
        <v>3.5046305236214999E-2</v>
      </c>
      <c r="E48">
        <v>64</v>
      </c>
      <c r="F48">
        <v>0.67470600000000003</v>
      </c>
      <c r="G48" s="2">
        <f t="shared" si="7"/>
        <v>6.5506193712335126E-2</v>
      </c>
      <c r="H48">
        <v>64</v>
      </c>
      <c r="I48">
        <v>0.67210000000000003</v>
      </c>
      <c r="J48" s="2">
        <f t="shared" si="5"/>
        <v>6.4428906904782965E-2</v>
      </c>
      <c r="L48">
        <f>_xlfn.STDEV.S(G48,J48,D48)</f>
        <v>1.7283434427495088E-2</v>
      </c>
      <c r="N48" s="2">
        <f t="shared" si="6"/>
        <v>5.4995888348289369E-2</v>
      </c>
    </row>
    <row r="49" spans="1:14" x14ac:dyDescent="0.3">
      <c r="B49">
        <v>66</v>
      </c>
      <c r="C49">
        <v>-0.183453</v>
      </c>
      <c r="D49" s="2">
        <v>0</v>
      </c>
      <c r="E49">
        <v>66</v>
      </c>
      <c r="F49">
        <v>6.4674999999999996E-2</v>
      </c>
      <c r="G49" s="2">
        <v>0</v>
      </c>
      <c r="H49">
        <v>66</v>
      </c>
      <c r="I49">
        <v>-0.14781</v>
      </c>
      <c r="J49" s="2">
        <v>0</v>
      </c>
      <c r="L49">
        <f t="shared" ref="L49" si="8">_xlfn.STDEV.S(D49,G49,J49)</f>
        <v>0</v>
      </c>
      <c r="N49" s="2">
        <f t="shared" si="6"/>
        <v>0</v>
      </c>
    </row>
    <row r="54" spans="1:14" x14ac:dyDescent="0.3">
      <c r="A54" s="2" t="s">
        <v>3</v>
      </c>
    </row>
    <row r="56" spans="1:14" x14ac:dyDescent="0.3">
      <c r="B56">
        <v>20</v>
      </c>
      <c r="C56">
        <v>-0.32811499999999999</v>
      </c>
      <c r="D56" s="2">
        <f>C56/9.698459</f>
        <v>-3.3831663360127627E-2</v>
      </c>
      <c r="E56">
        <v>28</v>
      </c>
      <c r="F56">
        <v>-0.24743599999999999</v>
      </c>
      <c r="G56" s="2">
        <f>F56/9.363242</f>
        <v>-2.6426316867597784E-2</v>
      </c>
      <c r="H56">
        <v>20</v>
      </c>
      <c r="I56">
        <v>-0.65199300000000004</v>
      </c>
      <c r="J56" s="2">
        <f>I56/9.363611</f>
        <v>-6.9630508999145732E-2</v>
      </c>
      <c r="L56">
        <f>_xlfn.STDEV.S(D56,G56)</f>
        <v>5.2363707219038672E-3</v>
      </c>
      <c r="N56" s="2">
        <f>L56*3.182</f>
        <v>1.6662131637098104E-2</v>
      </c>
    </row>
    <row r="57" spans="1:14" x14ac:dyDescent="0.3">
      <c r="B57">
        <v>22</v>
      </c>
      <c r="C57">
        <v>0.54714700000000005</v>
      </c>
      <c r="D57" s="2">
        <f t="shared" ref="D57:D82" si="9">C57/9.698459</f>
        <v>5.6415869778899931E-2</v>
      </c>
      <c r="E57">
        <v>30</v>
      </c>
      <c r="F57">
        <v>4.2959999999999998E-2</v>
      </c>
      <c r="G57" s="2">
        <f t="shared" ref="G57:G82" si="10">F57/9.363242</f>
        <v>4.588154402075691E-3</v>
      </c>
      <c r="H57">
        <v>22</v>
      </c>
      <c r="I57">
        <v>0.35294399999999998</v>
      </c>
      <c r="J57" s="2">
        <f t="shared" ref="J57:J82" si="11">I57/9.363611</f>
        <v>3.7693150644553683E-2</v>
      </c>
      <c r="L57">
        <f>_xlfn.STDEV.S(D57,J57)</f>
        <v>1.3238961662147353E-2</v>
      </c>
      <c r="N57" s="2">
        <f t="shared" ref="N57:N82" si="12">L57*3.182</f>
        <v>4.2126376008952873E-2</v>
      </c>
    </row>
    <row r="58" spans="1:14" x14ac:dyDescent="0.3">
      <c r="B58">
        <v>24</v>
      </c>
      <c r="C58">
        <v>1.3802829999999999</v>
      </c>
      <c r="D58" s="2">
        <f t="shared" si="9"/>
        <v>0.14231982627343168</v>
      </c>
      <c r="E58">
        <v>32</v>
      </c>
      <c r="F58">
        <v>0.98392400000000002</v>
      </c>
      <c r="G58" s="2">
        <f t="shared" si="10"/>
        <v>0.10508368789357363</v>
      </c>
      <c r="H58">
        <v>24</v>
      </c>
      <c r="I58">
        <v>1.5832390000000001</v>
      </c>
      <c r="J58" s="2">
        <f t="shared" si="11"/>
        <v>0.16908423470389788</v>
      </c>
      <c r="L58">
        <f>_xlfn.STDEV.S(D58,J58)</f>
        <v>1.8925294695629057E-2</v>
      </c>
      <c r="N58" s="2">
        <f t="shared" si="12"/>
        <v>6.0220287721491655E-2</v>
      </c>
    </row>
    <row r="59" spans="1:14" x14ac:dyDescent="0.3">
      <c r="B59">
        <v>26</v>
      </c>
      <c r="C59">
        <v>2.3851040000000001</v>
      </c>
      <c r="D59" s="2">
        <f t="shared" si="9"/>
        <v>0.24592607959676896</v>
      </c>
      <c r="E59">
        <v>34</v>
      </c>
      <c r="F59">
        <v>1.639834</v>
      </c>
      <c r="G59" s="2">
        <f t="shared" si="10"/>
        <v>0.17513527899844947</v>
      </c>
      <c r="H59">
        <v>26</v>
      </c>
      <c r="I59">
        <v>2.0629970000000002</v>
      </c>
      <c r="J59" s="2">
        <f t="shared" si="11"/>
        <v>0.22032066475209192</v>
      </c>
      <c r="L59">
        <f>_xlfn.STDEV.S(D59,J59)</f>
        <v>1.8105762471765825E-2</v>
      </c>
      <c r="N59" s="2">
        <f t="shared" si="12"/>
        <v>5.7612536185158852E-2</v>
      </c>
    </row>
    <row r="60" spans="1:14" x14ac:dyDescent="0.3">
      <c r="B60">
        <v>28</v>
      </c>
      <c r="C60">
        <v>3.4239660000000001</v>
      </c>
      <c r="D60" s="2">
        <f t="shared" si="9"/>
        <v>0.3530422719733104</v>
      </c>
      <c r="E60">
        <v>36</v>
      </c>
      <c r="F60">
        <v>2.710439</v>
      </c>
      <c r="G60" s="2">
        <f t="shared" si="10"/>
        <v>0.28947655096386488</v>
      </c>
      <c r="H60">
        <v>28</v>
      </c>
      <c r="I60">
        <v>3.0189499999999998</v>
      </c>
      <c r="J60" s="2">
        <f t="shared" si="11"/>
        <v>0.3224130092546561</v>
      </c>
      <c r="L60">
        <f>_xlfn.STDEV.S(D60,J60)</f>
        <v>2.1658159371104758E-2</v>
      </c>
      <c r="N60" s="2">
        <f t="shared" si="12"/>
        <v>6.8916263118855334E-2</v>
      </c>
    </row>
    <row r="61" spans="1:14" x14ac:dyDescent="0.3">
      <c r="B61">
        <v>30</v>
      </c>
      <c r="C61">
        <v>4.4050770000000004</v>
      </c>
      <c r="D61" s="2">
        <f t="shared" si="9"/>
        <v>0.45420380701717672</v>
      </c>
      <c r="E61">
        <v>38</v>
      </c>
      <c r="F61">
        <v>3.9644180000000002</v>
      </c>
      <c r="G61" s="2">
        <f t="shared" si="10"/>
        <v>0.42340227882607334</v>
      </c>
      <c r="H61">
        <v>30</v>
      </c>
      <c r="I61">
        <v>4.1046699999999996</v>
      </c>
      <c r="J61" s="2">
        <f t="shared" si="11"/>
        <v>0.43836400294715355</v>
      </c>
      <c r="L61">
        <f t="shared" ref="L61:L65" si="13">_xlfn.STDEV.S(D61,G61,J61)</f>
        <v>1.5402849955767775E-2</v>
      </c>
      <c r="N61" s="2">
        <f t="shared" si="12"/>
        <v>4.9011868559253061E-2</v>
      </c>
    </row>
    <row r="62" spans="1:14" x14ac:dyDescent="0.3">
      <c r="B62">
        <v>32</v>
      </c>
      <c r="C62">
        <v>5.1652639999999996</v>
      </c>
      <c r="D62" s="2">
        <f t="shared" si="9"/>
        <v>0.53258605310390028</v>
      </c>
      <c r="E62">
        <v>40</v>
      </c>
      <c r="F62">
        <v>4.8155809999999999</v>
      </c>
      <c r="G62" s="2">
        <f t="shared" si="10"/>
        <v>0.51430701032826021</v>
      </c>
      <c r="H62">
        <v>32</v>
      </c>
      <c r="I62">
        <v>5.0498409999999998</v>
      </c>
      <c r="J62" s="2">
        <f t="shared" si="11"/>
        <v>0.53930486860250815</v>
      </c>
      <c r="L62">
        <f t="shared" si="13"/>
        <v>1.2936761604032383E-2</v>
      </c>
      <c r="N62" s="2">
        <f t="shared" si="12"/>
        <v>4.116477542403104E-2</v>
      </c>
    </row>
    <row r="63" spans="1:14" x14ac:dyDescent="0.3">
      <c r="B63">
        <v>34</v>
      </c>
      <c r="C63">
        <v>6.1962229999999998</v>
      </c>
      <c r="D63" s="2">
        <f t="shared" si="9"/>
        <v>0.63888737375700611</v>
      </c>
      <c r="E63">
        <v>42</v>
      </c>
      <c r="F63">
        <v>6.0551599999999999</v>
      </c>
      <c r="G63" s="2">
        <f t="shared" si="10"/>
        <v>0.64669480934061085</v>
      </c>
      <c r="H63">
        <v>34</v>
      </c>
      <c r="I63">
        <v>5.5688360000000001</v>
      </c>
      <c r="J63" s="2">
        <f t="shared" si="11"/>
        <v>0.59473166922461851</v>
      </c>
      <c r="L63">
        <f>_xlfn.STDEV.S(D63,G63)</f>
        <v>5.5206906448440687E-3</v>
      </c>
      <c r="N63" s="2">
        <f t="shared" si="12"/>
        <v>1.7566837631893827E-2</v>
      </c>
    </row>
    <row r="64" spans="1:14" x14ac:dyDescent="0.3">
      <c r="B64">
        <v>36</v>
      </c>
      <c r="C64">
        <v>6.7322230000000003</v>
      </c>
      <c r="D64" s="2">
        <f t="shared" si="9"/>
        <v>0.69415388568431335</v>
      </c>
      <c r="E64">
        <v>44</v>
      </c>
      <c r="F64">
        <v>6.3995449999999998</v>
      </c>
      <c r="G64" s="2">
        <f t="shared" si="10"/>
        <v>0.68347533899049073</v>
      </c>
      <c r="H64">
        <v>36</v>
      </c>
      <c r="I64">
        <v>6.5573300000000003</v>
      </c>
      <c r="J64" s="2">
        <f t="shared" si="11"/>
        <v>0.70029927556794058</v>
      </c>
      <c r="L64">
        <f t="shared" si="13"/>
        <v>8.5131468748439604E-3</v>
      </c>
      <c r="N64" s="2">
        <f t="shared" si="12"/>
        <v>2.7088833355753482E-2</v>
      </c>
    </row>
    <row r="65" spans="2:14" x14ac:dyDescent="0.3">
      <c r="B65">
        <v>38</v>
      </c>
      <c r="C65">
        <v>8.0789539999999995</v>
      </c>
      <c r="D65" s="2">
        <f t="shared" si="9"/>
        <v>0.8330141932857581</v>
      </c>
      <c r="E65">
        <v>46</v>
      </c>
      <c r="F65">
        <v>7.5168090000000003</v>
      </c>
      <c r="G65" s="2">
        <f t="shared" si="10"/>
        <v>0.80279982083128909</v>
      </c>
      <c r="H65">
        <v>38</v>
      </c>
      <c r="I65">
        <v>7.6377119999999996</v>
      </c>
      <c r="J65" s="2">
        <f t="shared" si="11"/>
        <v>0.81568019004633996</v>
      </c>
      <c r="L65">
        <f t="shared" si="13"/>
        <v>1.5161793441836866E-2</v>
      </c>
      <c r="N65" s="2">
        <f t="shared" si="12"/>
        <v>4.8244826731924907E-2</v>
      </c>
    </row>
    <row r="66" spans="2:14" x14ac:dyDescent="0.3">
      <c r="B66">
        <v>40</v>
      </c>
      <c r="C66">
        <v>8.0456900000000005</v>
      </c>
      <c r="D66" s="2">
        <f t="shared" si="9"/>
        <v>0.82958437005301566</v>
      </c>
      <c r="E66">
        <v>48</v>
      </c>
      <c r="F66">
        <v>7.8682790000000002</v>
      </c>
      <c r="G66" s="2">
        <f t="shared" si="10"/>
        <v>0.84033703283542183</v>
      </c>
      <c r="H66">
        <v>40</v>
      </c>
      <c r="I66">
        <v>8.6166470000000004</v>
      </c>
      <c r="J66" s="2">
        <f t="shared" si="11"/>
        <v>0.92022692954673146</v>
      </c>
      <c r="L66">
        <f>_xlfn.STDEV.S(D66,G66)</f>
        <v>7.603280769251609E-3</v>
      </c>
      <c r="N66" s="2">
        <f t="shared" si="12"/>
        <v>2.4193639407758618E-2</v>
      </c>
    </row>
    <row r="67" spans="2:14" x14ac:dyDescent="0.3">
      <c r="B67">
        <v>42</v>
      </c>
      <c r="C67">
        <v>8.8180209999999999</v>
      </c>
      <c r="D67" s="2">
        <f t="shared" si="9"/>
        <v>0.90921877382788341</v>
      </c>
      <c r="E67">
        <v>50</v>
      </c>
      <c r="F67">
        <v>8.5703709999999997</v>
      </c>
      <c r="G67" s="2">
        <f t="shared" si="10"/>
        <v>0.91532088992252902</v>
      </c>
      <c r="H67">
        <v>42</v>
      </c>
      <c r="I67">
        <v>9.0605480000000007</v>
      </c>
      <c r="J67" s="2">
        <f t="shared" si="11"/>
        <v>0.9676339608725737</v>
      </c>
      <c r="L67">
        <f>_xlfn.STDEV.S(D67,G67)</f>
        <v>4.3148476701114873E-3</v>
      </c>
      <c r="N67" s="2">
        <f t="shared" si="12"/>
        <v>1.3729845286294753E-2</v>
      </c>
    </row>
    <row r="68" spans="2:14" x14ac:dyDescent="0.3">
      <c r="B68">
        <v>44</v>
      </c>
      <c r="C68">
        <v>9.4063099999999995</v>
      </c>
      <c r="D68" s="2">
        <f t="shared" si="9"/>
        <v>0.96987676083386032</v>
      </c>
      <c r="E68">
        <v>52</v>
      </c>
      <c r="F68">
        <v>9.0576179999999997</v>
      </c>
      <c r="G68" s="2">
        <f t="shared" si="10"/>
        <v>0.9673591689716019</v>
      </c>
      <c r="H68">
        <v>44</v>
      </c>
      <c r="I68">
        <v>9.3636110000000006</v>
      </c>
      <c r="J68" s="2">
        <f t="shared" si="11"/>
        <v>1</v>
      </c>
      <c r="L68">
        <f>_xlfn.STDEV.S(D68,G68,J68)</f>
        <v>1.816210182802731E-2</v>
      </c>
      <c r="N68" s="2">
        <f t="shared" si="12"/>
        <v>5.7791808016782902E-2</v>
      </c>
    </row>
    <row r="69" spans="2:14" x14ac:dyDescent="0.3">
      <c r="B69">
        <v>46</v>
      </c>
      <c r="C69">
        <v>9.6984589999999997</v>
      </c>
      <c r="D69" s="2">
        <f t="shared" si="9"/>
        <v>1</v>
      </c>
      <c r="E69">
        <v>54</v>
      </c>
      <c r="F69">
        <v>9.3017339999999997</v>
      </c>
      <c r="G69" s="2">
        <f t="shared" si="10"/>
        <v>0.99343090779881582</v>
      </c>
      <c r="H69">
        <v>46</v>
      </c>
      <c r="I69">
        <v>9.294098</v>
      </c>
      <c r="J69" s="2">
        <f t="shared" si="11"/>
        <v>0.99257626144443623</v>
      </c>
      <c r="L69">
        <f t="shared" ref="L69:L70" si="14">_xlfn.STDEV.S(D69,G69,J69)</f>
        <v>4.061922510340747E-3</v>
      </c>
      <c r="N69" s="2">
        <f t="shared" si="12"/>
        <v>1.2925037427904257E-2</v>
      </c>
    </row>
    <row r="70" spans="2:14" x14ac:dyDescent="0.3">
      <c r="B70">
        <v>48</v>
      </c>
      <c r="C70">
        <v>9.2298600000000004</v>
      </c>
      <c r="D70" s="2">
        <f t="shared" si="9"/>
        <v>0.95168314883838767</v>
      </c>
      <c r="E70">
        <v>56</v>
      </c>
      <c r="F70">
        <v>9.3632419999999996</v>
      </c>
      <c r="G70" s="2">
        <f t="shared" si="10"/>
        <v>1</v>
      </c>
      <c r="H70">
        <v>48</v>
      </c>
      <c r="I70">
        <v>9.1979299999999995</v>
      </c>
      <c r="J70" s="2">
        <f t="shared" si="11"/>
        <v>0.98230586469258485</v>
      </c>
      <c r="L70">
        <f t="shared" si="14"/>
        <v>2.4445010590907278E-2</v>
      </c>
      <c r="M70" t="s">
        <v>20</v>
      </c>
      <c r="N70" s="2">
        <f t="shared" si="12"/>
        <v>7.7784023700266949E-2</v>
      </c>
    </row>
    <row r="71" spans="2:14" x14ac:dyDescent="0.3">
      <c r="B71">
        <v>50</v>
      </c>
      <c r="C71">
        <v>9.0135020000000008</v>
      </c>
      <c r="D71" s="2">
        <f t="shared" si="9"/>
        <v>0.92937465632426774</v>
      </c>
      <c r="E71">
        <v>58</v>
      </c>
      <c r="F71">
        <v>9.1777580000000007</v>
      </c>
      <c r="G71" s="2">
        <f t="shared" si="10"/>
        <v>0.98019019480645708</v>
      </c>
      <c r="H71">
        <v>50</v>
      </c>
      <c r="I71">
        <v>8.6402900000000002</v>
      </c>
      <c r="J71" s="2">
        <f t="shared" si="11"/>
        <v>0.92275191696878478</v>
      </c>
      <c r="L71">
        <f>_xlfn.STDEV.S(D71,J71)</f>
        <v>4.6829839082930301E-3</v>
      </c>
      <c r="N71" s="2">
        <f t="shared" si="12"/>
        <v>1.4901254796188422E-2</v>
      </c>
    </row>
    <row r="72" spans="2:14" x14ac:dyDescent="0.3">
      <c r="B72">
        <v>52</v>
      </c>
      <c r="C72">
        <v>8.6954779999999996</v>
      </c>
      <c r="D72" s="2">
        <f t="shared" si="9"/>
        <v>0.89658346753850271</v>
      </c>
      <c r="E72">
        <v>60</v>
      </c>
      <c r="F72">
        <v>8.323912</v>
      </c>
      <c r="G72" s="2">
        <f t="shared" si="10"/>
        <v>0.8889989172553695</v>
      </c>
      <c r="H72">
        <v>52</v>
      </c>
      <c r="I72">
        <v>8.0571819999999992</v>
      </c>
      <c r="J72" s="2">
        <f t="shared" si="11"/>
        <v>0.86047807838236756</v>
      </c>
      <c r="L72">
        <f>_xlfn.STDEV.S(D72,G72)</f>
        <v>5.3630869374538398E-3</v>
      </c>
      <c r="N72" s="2">
        <f t="shared" si="12"/>
        <v>1.7065342634978119E-2</v>
      </c>
    </row>
    <row r="73" spans="2:14" x14ac:dyDescent="0.3">
      <c r="B73">
        <v>54</v>
      </c>
      <c r="C73">
        <v>7.2843299999999997</v>
      </c>
      <c r="D73" s="2">
        <f t="shared" si="9"/>
        <v>0.75108117691686893</v>
      </c>
      <c r="E73">
        <v>62</v>
      </c>
      <c r="F73">
        <v>7.6212489999999997</v>
      </c>
      <c r="G73" s="2">
        <f t="shared" si="10"/>
        <v>0.81395407701734079</v>
      </c>
      <c r="H73">
        <v>54</v>
      </c>
      <c r="I73">
        <v>7.3836409999999999</v>
      </c>
      <c r="J73" s="2">
        <f t="shared" si="11"/>
        <v>0.78854632043129513</v>
      </c>
      <c r="L73">
        <f>_xlfn.STDEV.S(D73,J73)</f>
        <v>2.649185703717797E-2</v>
      </c>
      <c r="N73" s="2">
        <f t="shared" si="12"/>
        <v>8.4297089092300298E-2</v>
      </c>
    </row>
    <row r="74" spans="2:14" x14ac:dyDescent="0.3">
      <c r="B74">
        <v>56</v>
      </c>
      <c r="C74">
        <v>6.2754789999999998</v>
      </c>
      <c r="D74" s="2">
        <f t="shared" si="9"/>
        <v>0.64705939366243648</v>
      </c>
      <c r="E74">
        <v>64</v>
      </c>
      <c r="F74">
        <v>7.0013160000000001</v>
      </c>
      <c r="G74" s="2">
        <f t="shared" si="10"/>
        <v>0.74774485162297422</v>
      </c>
      <c r="H74">
        <v>56</v>
      </c>
      <c r="I74">
        <v>6.7175880000000001</v>
      </c>
      <c r="J74" s="2">
        <f t="shared" si="11"/>
        <v>0.71741425396676561</v>
      </c>
      <c r="L74">
        <f>_xlfn.STDEV.S(G74,J74)</f>
        <v>2.1446971280145909E-2</v>
      </c>
      <c r="N74" s="2">
        <f t="shared" si="12"/>
        <v>6.8244262613424284E-2</v>
      </c>
    </row>
    <row r="75" spans="2:14" x14ac:dyDescent="0.3">
      <c r="B75">
        <v>58</v>
      </c>
      <c r="C75">
        <v>5.030011</v>
      </c>
      <c r="D75" s="2">
        <f t="shared" si="9"/>
        <v>0.51864022933952703</v>
      </c>
      <c r="E75">
        <v>66</v>
      </c>
      <c r="F75">
        <v>6.0526150000000003</v>
      </c>
      <c r="G75" s="2">
        <f t="shared" si="10"/>
        <v>0.64642300177652146</v>
      </c>
      <c r="H75">
        <v>58</v>
      </c>
      <c r="I75">
        <v>5.7079829999999996</v>
      </c>
      <c r="J75" s="2">
        <f t="shared" si="11"/>
        <v>0.60959206870084626</v>
      </c>
      <c r="L75">
        <f>_xlfn.STDEV.S(G75,J75)</f>
        <v>2.6043402535237837E-2</v>
      </c>
      <c r="N75" s="2">
        <f t="shared" si="12"/>
        <v>8.28701068671268E-2</v>
      </c>
    </row>
    <row r="76" spans="2:14" x14ac:dyDescent="0.3">
      <c r="B76">
        <v>60</v>
      </c>
      <c r="C76">
        <v>4.4369649999999998</v>
      </c>
      <c r="D76" s="2">
        <f t="shared" si="9"/>
        <v>0.45749175204019527</v>
      </c>
      <c r="E76">
        <v>68</v>
      </c>
      <c r="F76">
        <v>4.9098540000000002</v>
      </c>
      <c r="G76" s="2">
        <f t="shared" si="10"/>
        <v>0.52437542466594378</v>
      </c>
      <c r="H76">
        <v>60</v>
      </c>
      <c r="I76">
        <v>4.9861040000000001</v>
      </c>
      <c r="J76" s="2">
        <f t="shared" si="11"/>
        <v>0.53249798608677779</v>
      </c>
      <c r="L76">
        <f>_xlfn.STDEV.S(G76,J76)</f>
        <v>5.7435182612759648E-3</v>
      </c>
      <c r="N76" s="2">
        <f t="shared" si="12"/>
        <v>1.8275875107380119E-2</v>
      </c>
    </row>
    <row r="77" spans="2:14" x14ac:dyDescent="0.3">
      <c r="B77">
        <v>62</v>
      </c>
      <c r="C77">
        <v>3.6248469999999999</v>
      </c>
      <c r="D77" s="2">
        <f t="shared" si="9"/>
        <v>0.37375494395552944</v>
      </c>
      <c r="E77">
        <v>70</v>
      </c>
      <c r="F77">
        <v>3.5399790000000002</v>
      </c>
      <c r="G77" s="2">
        <f t="shared" si="10"/>
        <v>0.37807193277713003</v>
      </c>
      <c r="H77">
        <v>62</v>
      </c>
      <c r="I77">
        <v>3.9148200000000002</v>
      </c>
      <c r="J77" s="2">
        <f t="shared" si="11"/>
        <v>0.4180887053082406</v>
      </c>
      <c r="L77">
        <f>_xlfn.STDEV.S(D77,G77)</f>
        <v>3.0525720700602978E-3</v>
      </c>
      <c r="N77" s="2">
        <f t="shared" si="12"/>
        <v>9.7132843269318678E-3</v>
      </c>
    </row>
    <row r="78" spans="2:14" x14ac:dyDescent="0.3">
      <c r="B78">
        <v>64</v>
      </c>
      <c r="C78">
        <v>2.666169</v>
      </c>
      <c r="D78" s="2">
        <f t="shared" si="9"/>
        <v>0.27490645678865067</v>
      </c>
      <c r="E78">
        <v>72</v>
      </c>
      <c r="F78">
        <v>2.8667820000000002</v>
      </c>
      <c r="G78" s="2">
        <f t="shared" si="10"/>
        <v>0.3061740794481228</v>
      </c>
      <c r="H78">
        <v>64</v>
      </c>
      <c r="I78">
        <v>2.6437390000000001</v>
      </c>
      <c r="J78" s="2">
        <f t="shared" si="11"/>
        <v>0.28234182304241384</v>
      </c>
      <c r="L78">
        <f>_xlfn.STDEV.S(D78,J78)</f>
        <v>5.257597898641558E-3</v>
      </c>
      <c r="N78" s="2">
        <f t="shared" si="12"/>
        <v>1.6729676513477437E-2</v>
      </c>
    </row>
    <row r="79" spans="2:14" x14ac:dyDescent="0.3">
      <c r="B79">
        <v>66</v>
      </c>
      <c r="C79">
        <v>1.818379</v>
      </c>
      <c r="D79" s="2">
        <f t="shared" si="9"/>
        <v>0.18749153860422568</v>
      </c>
      <c r="E79">
        <v>74</v>
      </c>
      <c r="F79">
        <v>1.4995959999999999</v>
      </c>
      <c r="G79" s="2">
        <f t="shared" si="10"/>
        <v>0.16015777441189707</v>
      </c>
      <c r="H79">
        <v>66</v>
      </c>
      <c r="I79">
        <v>2.0447259999999998</v>
      </c>
      <c r="J79" s="2">
        <f t="shared" si="11"/>
        <v>0.21836938762193342</v>
      </c>
      <c r="L79">
        <f>_xlfn.STDEV.S(D79,G79)</f>
        <v>1.9327890015749593E-2</v>
      </c>
      <c r="N79" s="2">
        <f t="shared" si="12"/>
        <v>6.15013460301152E-2</v>
      </c>
    </row>
    <row r="80" spans="2:14" x14ac:dyDescent="0.3">
      <c r="B80">
        <v>68</v>
      </c>
      <c r="C80">
        <v>1.1091059999999999</v>
      </c>
      <c r="D80" s="2">
        <f t="shared" si="9"/>
        <v>0.11435899249561193</v>
      </c>
      <c r="E80">
        <v>76</v>
      </c>
      <c r="F80">
        <v>1.213992</v>
      </c>
      <c r="G80" s="2">
        <f t="shared" si="10"/>
        <v>0.12965509168725961</v>
      </c>
      <c r="H80">
        <v>68</v>
      </c>
      <c r="I80">
        <v>1.030097</v>
      </c>
      <c r="J80" s="2">
        <f t="shared" si="11"/>
        <v>0.11001065721333361</v>
      </c>
      <c r="L80">
        <f>_xlfn.STDEV.S(D80,G80,J80)</f>
        <v>1.0318127058791593E-2</v>
      </c>
      <c r="N80" s="2">
        <f t="shared" si="12"/>
        <v>3.2832280301074851E-2</v>
      </c>
    </row>
    <row r="81" spans="1:14" x14ac:dyDescent="0.3">
      <c r="B81">
        <v>70</v>
      </c>
      <c r="C81">
        <v>0.44947599999999999</v>
      </c>
      <c r="D81" s="2">
        <f t="shared" si="9"/>
        <v>4.6345094617608835E-2</v>
      </c>
      <c r="E81">
        <v>78</v>
      </c>
      <c r="F81">
        <v>9.6405000000000005E-2</v>
      </c>
      <c r="G81" s="2">
        <f t="shared" si="10"/>
        <v>1.0296113247954075E-2</v>
      </c>
      <c r="H81">
        <v>70</v>
      </c>
      <c r="I81">
        <v>0.29739500000000002</v>
      </c>
      <c r="J81" s="2">
        <f t="shared" si="11"/>
        <v>3.1760717099418162E-2</v>
      </c>
      <c r="L81">
        <f>_xlfn.STDEV.S(D81,J81)</f>
        <v>1.0312712242497303E-2</v>
      </c>
      <c r="N81" s="2">
        <f t="shared" si="12"/>
        <v>3.2815050355626416E-2</v>
      </c>
    </row>
    <row r="82" spans="1:14" x14ac:dyDescent="0.3">
      <c r="B82">
        <v>72</v>
      </c>
      <c r="C82">
        <v>-0.55803700000000001</v>
      </c>
      <c r="D82" s="2">
        <f t="shared" si="9"/>
        <v>-5.7538728575333466E-2</v>
      </c>
      <c r="E82">
        <v>80</v>
      </c>
      <c r="F82">
        <v>-3.9719999999999998E-3</v>
      </c>
      <c r="G82" s="2">
        <f t="shared" si="10"/>
        <v>-4.2421204108576921E-4</v>
      </c>
      <c r="H82">
        <v>72</v>
      </c>
      <c r="I82">
        <v>-0.28511300000000001</v>
      </c>
      <c r="J82" s="2">
        <f t="shared" si="11"/>
        <v>-3.0449043643525985E-2</v>
      </c>
      <c r="L82">
        <f>_xlfn.STDEV.S(D82,J82)</f>
        <v>1.9155299915488113E-2</v>
      </c>
      <c r="N82" s="2">
        <f t="shared" si="12"/>
        <v>6.0952164331083178E-2</v>
      </c>
    </row>
    <row r="89" spans="1:14" x14ac:dyDescent="0.3">
      <c r="A89" s="2" t="s">
        <v>4</v>
      </c>
      <c r="L89" s="2" t="s">
        <v>5</v>
      </c>
      <c r="N89" t="s">
        <v>25</v>
      </c>
    </row>
    <row r="90" spans="1:14" x14ac:dyDescent="0.3">
      <c r="B90">
        <v>16</v>
      </c>
      <c r="C90">
        <v>-0.178678</v>
      </c>
      <c r="D90" s="2">
        <f>C90/8.550084</f>
        <v>-2.0897806384124414E-2</v>
      </c>
      <c r="E90">
        <v>16</v>
      </c>
      <c r="F90">
        <v>-0.60576200000000002</v>
      </c>
      <c r="G90" s="2">
        <f>F90/8.435994</f>
        <v>-7.1806831536390378E-2</v>
      </c>
      <c r="H90">
        <v>16</v>
      </c>
      <c r="I90">
        <v>-0.763235</v>
      </c>
      <c r="J90" s="2">
        <f>I90/8.320336</f>
        <v>-9.1731271429423056E-2</v>
      </c>
      <c r="L90">
        <f>_xlfn.STDEV.S(G90,J90)</f>
        <v>1.4088706559707039E-2</v>
      </c>
      <c r="N90">
        <f>L90*3.182</f>
        <v>4.4830264272987794E-2</v>
      </c>
    </row>
    <row r="91" spans="1:14" x14ac:dyDescent="0.3">
      <c r="B91">
        <v>18</v>
      </c>
      <c r="C91">
        <v>5.425E-2</v>
      </c>
      <c r="D91" s="2">
        <f t="shared" ref="D91:D121" si="15">C91/8.550084</f>
        <v>6.3449669032491374E-3</v>
      </c>
      <c r="E91">
        <v>18</v>
      </c>
      <c r="F91">
        <v>-0.34781400000000001</v>
      </c>
      <c r="G91" s="2">
        <f t="shared" ref="G91:G121" si="16">F91/8.435994</f>
        <v>-4.1229759053882681E-2</v>
      </c>
      <c r="H91">
        <v>18</v>
      </c>
      <c r="I91">
        <v>-0.17069100000000001</v>
      </c>
      <c r="J91" s="2">
        <f t="shared" ref="J91:J121" si="17">I91/8.320336</f>
        <v>-2.0514916705286906E-2</v>
      </c>
      <c r="L91">
        <f>_xlfn.STDEV.S(G91,J91)</f>
        <v>1.4647605495902345E-2</v>
      </c>
      <c r="N91">
        <f t="shared" ref="N91:N121" si="18">L91*3.182</f>
        <v>4.6608680687961257E-2</v>
      </c>
    </row>
    <row r="92" spans="1:14" x14ac:dyDescent="0.3">
      <c r="B92">
        <v>20</v>
      </c>
      <c r="C92">
        <v>0.52786599999999995</v>
      </c>
      <c r="D92" s="2">
        <f t="shared" si="15"/>
        <v>6.1738106900470213E-2</v>
      </c>
      <c r="E92">
        <v>20</v>
      </c>
      <c r="F92">
        <v>0.10828400000000001</v>
      </c>
      <c r="G92" s="2">
        <f t="shared" si="16"/>
        <v>1.2835950333772167E-2</v>
      </c>
      <c r="H92">
        <v>20</v>
      </c>
      <c r="I92">
        <v>0.25662000000000001</v>
      </c>
      <c r="J92" s="2">
        <f t="shared" si="17"/>
        <v>3.0842504437320804E-2</v>
      </c>
      <c r="L92">
        <f>_xlfn.STDEV.S(G92,J92)</f>
        <v>1.2732556512421693E-2</v>
      </c>
      <c r="N92">
        <f t="shared" si="18"/>
        <v>4.0514994822525824E-2</v>
      </c>
    </row>
    <row r="93" spans="1:14" x14ac:dyDescent="0.3">
      <c r="B93">
        <v>22</v>
      </c>
      <c r="C93">
        <v>0.99284399999999995</v>
      </c>
      <c r="D93" s="2">
        <f t="shared" si="15"/>
        <v>0.11612096442561265</v>
      </c>
      <c r="E93">
        <v>22</v>
      </c>
      <c r="F93">
        <v>1.1959360000000001</v>
      </c>
      <c r="G93" s="2">
        <f t="shared" si="16"/>
        <v>0.14176586659497387</v>
      </c>
      <c r="H93">
        <v>22</v>
      </c>
      <c r="I93">
        <v>1.741724</v>
      </c>
      <c r="J93" s="2">
        <f t="shared" si="17"/>
        <v>0.20933337307531813</v>
      </c>
      <c r="L93">
        <f>_xlfn.STDEV.S(D93,G93)</f>
        <v>1.813368422682092E-2</v>
      </c>
      <c r="N93">
        <f t="shared" si="18"/>
        <v>5.7701383209744168E-2</v>
      </c>
    </row>
    <row r="94" spans="1:14" x14ac:dyDescent="0.3">
      <c r="B94">
        <v>24</v>
      </c>
      <c r="C94">
        <v>1.8731819999999999</v>
      </c>
      <c r="D94" s="2">
        <f t="shared" si="15"/>
        <v>0.21908346163616638</v>
      </c>
      <c r="E94">
        <v>24</v>
      </c>
      <c r="F94">
        <v>1.9280010000000001</v>
      </c>
      <c r="G94" s="2">
        <f t="shared" si="16"/>
        <v>0.22854461489659664</v>
      </c>
      <c r="H94">
        <v>24</v>
      </c>
      <c r="I94">
        <v>2.5673870000000001</v>
      </c>
      <c r="J94" s="2">
        <f t="shared" si="17"/>
        <v>0.30856770688106833</v>
      </c>
      <c r="L94">
        <f>_xlfn.STDEV.S(D94,G94)</f>
        <v>6.6900456282954508E-3</v>
      </c>
      <c r="N94">
        <f t="shared" si="18"/>
        <v>2.1287725189236124E-2</v>
      </c>
    </row>
    <row r="95" spans="1:14" x14ac:dyDescent="0.3">
      <c r="B95">
        <v>26</v>
      </c>
      <c r="C95">
        <v>2.3795320000000002</v>
      </c>
      <c r="D95" s="2">
        <f t="shared" si="15"/>
        <v>0.27830510203174613</v>
      </c>
      <c r="E95">
        <v>26</v>
      </c>
      <c r="F95">
        <v>2.2749269999999999</v>
      </c>
      <c r="G95" s="2">
        <f t="shared" si="16"/>
        <v>0.26966911071771738</v>
      </c>
      <c r="H95">
        <v>26</v>
      </c>
      <c r="I95">
        <v>3.0749939999999998</v>
      </c>
      <c r="J95" s="2">
        <f t="shared" si="17"/>
        <v>0.36957569982750699</v>
      </c>
      <c r="L95">
        <f>_xlfn.STDEV.S(D95,G95)</f>
        <v>6.1065680204178572E-3</v>
      </c>
      <c r="N95">
        <f t="shared" si="18"/>
        <v>1.9431099440969622E-2</v>
      </c>
    </row>
    <row r="96" spans="1:14" x14ac:dyDescent="0.3">
      <c r="B96">
        <v>28</v>
      </c>
      <c r="C96">
        <v>3.5969099999999998</v>
      </c>
      <c r="D96" s="2">
        <f t="shared" si="15"/>
        <v>0.42068709500397888</v>
      </c>
      <c r="E96">
        <v>28</v>
      </c>
      <c r="F96">
        <v>3.1316440000000001</v>
      </c>
      <c r="G96" s="2">
        <f t="shared" si="16"/>
        <v>0.37122406677861552</v>
      </c>
      <c r="H96">
        <v>28</v>
      </c>
      <c r="I96">
        <v>3.8212510000000002</v>
      </c>
      <c r="J96" s="2">
        <f t="shared" si="17"/>
        <v>0.4592664286634579</v>
      </c>
      <c r="L96">
        <f>_xlfn.STDEV.S(D96,J96)</f>
        <v>2.7279708444276039E-2</v>
      </c>
      <c r="N96">
        <f t="shared" si="18"/>
        <v>8.680403226968636E-2</v>
      </c>
    </row>
    <row r="97" spans="2:14" x14ac:dyDescent="0.3">
      <c r="B97">
        <v>30</v>
      </c>
      <c r="C97">
        <v>4.7058809999999998</v>
      </c>
      <c r="D97" s="2">
        <f t="shared" si="15"/>
        <v>0.5503900312558333</v>
      </c>
      <c r="E97">
        <v>30</v>
      </c>
      <c r="F97">
        <v>4.3230700000000004</v>
      </c>
      <c r="G97" s="2">
        <f t="shared" si="16"/>
        <v>0.51245531943242251</v>
      </c>
      <c r="H97">
        <v>30</v>
      </c>
      <c r="I97">
        <v>4.489312</v>
      </c>
      <c r="J97" s="2">
        <f t="shared" si="17"/>
        <v>0.53955897934891095</v>
      </c>
      <c r="L97">
        <f>_xlfn.STDEV.S(D97,G97,J97)</f>
        <v>1.9540395882224476E-2</v>
      </c>
      <c r="N97">
        <f t="shared" si="18"/>
        <v>6.2177539697238285E-2</v>
      </c>
    </row>
    <row r="98" spans="2:14" x14ac:dyDescent="0.3">
      <c r="B98">
        <v>32</v>
      </c>
      <c r="C98">
        <v>5.0866959999999999</v>
      </c>
      <c r="D98" s="2">
        <f t="shared" si="15"/>
        <v>0.59492935975833683</v>
      </c>
      <c r="E98">
        <v>32</v>
      </c>
      <c r="F98">
        <v>4.877135</v>
      </c>
      <c r="G98" s="2">
        <f t="shared" si="16"/>
        <v>0.57813400531105164</v>
      </c>
      <c r="H98">
        <v>32</v>
      </c>
      <c r="I98">
        <v>5.0812379999999999</v>
      </c>
      <c r="J98" s="2">
        <f t="shared" si="17"/>
        <v>0.61070105822649479</v>
      </c>
      <c r="L98">
        <f t="shared" ref="L98:L121" si="19">_xlfn.STDEV.S(D98,G98,J98)</f>
        <v>1.6286207555155953E-2</v>
      </c>
      <c r="N98">
        <f t="shared" si="18"/>
        <v>5.1822712440506243E-2</v>
      </c>
    </row>
    <row r="99" spans="2:14" x14ac:dyDescent="0.3">
      <c r="B99">
        <v>34</v>
      </c>
      <c r="C99">
        <v>6.0776960000000004</v>
      </c>
      <c r="D99" s="2">
        <f t="shared" si="15"/>
        <v>0.71083465378819677</v>
      </c>
      <c r="E99">
        <v>34</v>
      </c>
      <c r="F99">
        <v>5.7730379999999997</v>
      </c>
      <c r="G99" s="2">
        <f t="shared" si="16"/>
        <v>0.68433405713659812</v>
      </c>
      <c r="H99">
        <v>34</v>
      </c>
      <c r="I99">
        <v>5.7933750000000002</v>
      </c>
      <c r="J99" s="2">
        <f t="shared" si="17"/>
        <v>0.69629099113305049</v>
      </c>
      <c r="L99">
        <f t="shared" si="19"/>
        <v>1.3271322572329511E-2</v>
      </c>
      <c r="N99">
        <f t="shared" si="18"/>
        <v>4.2229348425152503E-2</v>
      </c>
    </row>
    <row r="100" spans="2:14" x14ac:dyDescent="0.3">
      <c r="B100">
        <v>36</v>
      </c>
      <c r="C100">
        <v>6.6481669999999999</v>
      </c>
      <c r="D100" s="2">
        <f t="shared" si="15"/>
        <v>0.77755575266862875</v>
      </c>
      <c r="E100">
        <v>36</v>
      </c>
      <c r="F100">
        <v>6.721044</v>
      </c>
      <c r="G100" s="2">
        <f t="shared" si="16"/>
        <v>0.79671038172857866</v>
      </c>
      <c r="H100">
        <v>36</v>
      </c>
      <c r="I100">
        <v>6.7271089999999996</v>
      </c>
      <c r="J100" s="2">
        <f t="shared" si="17"/>
        <v>0.80851410327659845</v>
      </c>
      <c r="L100">
        <f t="shared" si="19"/>
        <v>1.5623951320400365E-2</v>
      </c>
      <c r="N100">
        <f t="shared" si="18"/>
        <v>4.9715413101513957E-2</v>
      </c>
    </row>
    <row r="101" spans="2:14" x14ac:dyDescent="0.3">
      <c r="B101">
        <v>38</v>
      </c>
      <c r="C101">
        <v>7.0261969999999998</v>
      </c>
      <c r="D101" s="2">
        <f t="shared" si="15"/>
        <v>0.82176935337711299</v>
      </c>
      <c r="E101">
        <v>38</v>
      </c>
      <c r="F101">
        <v>7.1608710000000002</v>
      </c>
      <c r="G101" s="2">
        <f t="shared" si="16"/>
        <v>0.84884733203935414</v>
      </c>
      <c r="H101">
        <v>38</v>
      </c>
      <c r="I101">
        <v>7.0382559999999996</v>
      </c>
      <c r="J101" s="2">
        <f t="shared" si="17"/>
        <v>0.84591006901644361</v>
      </c>
      <c r="L101">
        <f t="shared" si="19"/>
        <v>1.4858323111293363E-2</v>
      </c>
      <c r="N101">
        <f t="shared" si="18"/>
        <v>4.7279184140135481E-2</v>
      </c>
    </row>
    <row r="102" spans="2:14" x14ac:dyDescent="0.3">
      <c r="B102">
        <v>40</v>
      </c>
      <c r="C102">
        <v>7.8013300000000001</v>
      </c>
      <c r="D102" s="2">
        <f t="shared" si="15"/>
        <v>0.91242729311197412</v>
      </c>
      <c r="E102">
        <v>40</v>
      </c>
      <c r="F102">
        <v>7.8803599999999996</v>
      </c>
      <c r="G102" s="2">
        <f t="shared" si="16"/>
        <v>0.93413532536888944</v>
      </c>
      <c r="H102">
        <v>40</v>
      </c>
      <c r="I102">
        <v>7.6015540000000001</v>
      </c>
      <c r="J102" s="2">
        <f t="shared" si="17"/>
        <v>0.91361142146182572</v>
      </c>
      <c r="L102">
        <f t="shared" si="19"/>
        <v>1.2205678022970724E-2</v>
      </c>
      <c r="N102">
        <f t="shared" si="18"/>
        <v>3.8838467469092842E-2</v>
      </c>
    </row>
    <row r="103" spans="2:14" x14ac:dyDescent="0.3">
      <c r="B103">
        <v>42</v>
      </c>
      <c r="C103">
        <v>8.0134819999999998</v>
      </c>
      <c r="D103" s="2">
        <f t="shared" si="15"/>
        <v>0.93724014875175488</v>
      </c>
      <c r="E103">
        <v>42</v>
      </c>
      <c r="F103">
        <v>8.0673659999999998</v>
      </c>
      <c r="G103" s="2">
        <f t="shared" si="16"/>
        <v>0.95630295611874538</v>
      </c>
      <c r="H103">
        <v>42</v>
      </c>
      <c r="I103">
        <v>8.1959890000000009</v>
      </c>
      <c r="J103" s="2">
        <f t="shared" si="17"/>
        <v>0.98505505066141574</v>
      </c>
      <c r="L103">
        <f>_xlfn.STDEV.S(D103,G103)</f>
        <v>1.3479440357651864E-2</v>
      </c>
      <c r="N103">
        <f t="shared" si="18"/>
        <v>4.2891579218048231E-2</v>
      </c>
    </row>
    <row r="104" spans="2:14" x14ac:dyDescent="0.3">
      <c r="B104">
        <v>44</v>
      </c>
      <c r="C104">
        <v>8.4416689999999992</v>
      </c>
      <c r="D104" s="2">
        <f t="shared" si="15"/>
        <v>0.98732000761629934</v>
      </c>
      <c r="E104">
        <v>44</v>
      </c>
      <c r="F104">
        <v>8.3982749999999999</v>
      </c>
      <c r="G104" s="2">
        <f t="shared" si="16"/>
        <v>0.99552880194082627</v>
      </c>
      <c r="H104">
        <v>44</v>
      </c>
      <c r="I104">
        <v>8.3203359999999993</v>
      </c>
      <c r="J104" s="2">
        <f t="shared" si="17"/>
        <v>1</v>
      </c>
      <c r="L104">
        <f t="shared" si="19"/>
        <v>6.4311497572032304E-3</v>
      </c>
      <c r="N104">
        <f t="shared" si="18"/>
        <v>2.0463918527420678E-2</v>
      </c>
    </row>
    <row r="105" spans="2:14" x14ac:dyDescent="0.3">
      <c r="B105">
        <v>46</v>
      </c>
      <c r="C105">
        <v>8.1241920000000007</v>
      </c>
      <c r="D105" s="2">
        <f t="shared" si="15"/>
        <v>0.95018855955099402</v>
      </c>
      <c r="E105">
        <v>46</v>
      </c>
      <c r="F105">
        <v>8.4359940000000009</v>
      </c>
      <c r="G105" s="2">
        <f t="shared" si="16"/>
        <v>1</v>
      </c>
      <c r="H105">
        <v>46</v>
      </c>
      <c r="I105">
        <v>8.3035549999999994</v>
      </c>
      <c r="J105" s="2">
        <f t="shared" si="17"/>
        <v>0.99798313433495955</v>
      </c>
      <c r="L105">
        <f>_xlfn.STDEV.S(G105,J105)</f>
        <v>1.4261393884924152E-3</v>
      </c>
      <c r="N105">
        <f t="shared" si="18"/>
        <v>4.5379755341828651E-3</v>
      </c>
    </row>
    <row r="106" spans="2:14" x14ac:dyDescent="0.3">
      <c r="B106">
        <v>48</v>
      </c>
      <c r="C106">
        <v>8.550084</v>
      </c>
      <c r="D106" s="2">
        <f t="shared" si="15"/>
        <v>1</v>
      </c>
      <c r="E106">
        <v>48</v>
      </c>
      <c r="F106">
        <v>8.3196480000000008</v>
      </c>
      <c r="G106" s="2">
        <f t="shared" si="16"/>
        <v>0.98620838279401335</v>
      </c>
      <c r="H106">
        <v>48</v>
      </c>
      <c r="I106">
        <v>8.1451879999999992</v>
      </c>
      <c r="J106" s="2">
        <f t="shared" si="17"/>
        <v>0.97894940781237683</v>
      </c>
      <c r="L106">
        <f t="shared" si="19"/>
        <v>1.0692901495775236E-2</v>
      </c>
      <c r="N106">
        <f t="shared" si="18"/>
        <v>3.4024812559556798E-2</v>
      </c>
    </row>
    <row r="107" spans="2:14" x14ac:dyDescent="0.3">
      <c r="B107">
        <v>50</v>
      </c>
      <c r="C107">
        <v>8.2853750000000002</v>
      </c>
      <c r="D107" s="2">
        <f t="shared" si="15"/>
        <v>0.9690401872075175</v>
      </c>
      <c r="E107">
        <v>50</v>
      </c>
      <c r="F107">
        <v>7.8472489999999997</v>
      </c>
      <c r="G107" s="2">
        <f t="shared" si="16"/>
        <v>0.93021035813918296</v>
      </c>
      <c r="H107">
        <v>50</v>
      </c>
      <c r="I107">
        <v>8.1048969999999994</v>
      </c>
      <c r="J107" s="2">
        <f t="shared" si="17"/>
        <v>0.97410693510454383</v>
      </c>
      <c r="L107">
        <f>_xlfn.STDEV.S(D107,J107)</f>
        <v>3.5827317965499931E-3</v>
      </c>
      <c r="N107">
        <f t="shared" si="18"/>
        <v>1.1400252576622078E-2</v>
      </c>
    </row>
    <row r="108" spans="2:14" x14ac:dyDescent="0.3">
      <c r="B108">
        <v>52</v>
      </c>
      <c r="C108">
        <v>7.8615789999999999</v>
      </c>
      <c r="D108" s="2">
        <f t="shared" si="15"/>
        <v>0.9194738905489116</v>
      </c>
      <c r="E108">
        <v>52</v>
      </c>
      <c r="F108">
        <v>7.655818</v>
      </c>
      <c r="G108" s="2">
        <f t="shared" si="16"/>
        <v>0.90751818932066564</v>
      </c>
      <c r="H108">
        <v>52</v>
      </c>
      <c r="I108">
        <v>7.5516100000000002</v>
      </c>
      <c r="J108" s="2">
        <f t="shared" si="17"/>
        <v>0.90760877926083761</v>
      </c>
      <c r="L108">
        <f t="shared" si="19"/>
        <v>6.8766254354240162E-3</v>
      </c>
      <c r="N108">
        <f t="shared" si="18"/>
        <v>2.1881422135519218E-2</v>
      </c>
    </row>
    <row r="109" spans="2:14" x14ac:dyDescent="0.3">
      <c r="B109">
        <v>54</v>
      </c>
      <c r="C109">
        <v>7.4491079999999998</v>
      </c>
      <c r="D109" s="2">
        <f t="shared" si="15"/>
        <v>0.87123214228070744</v>
      </c>
      <c r="E109">
        <v>54</v>
      </c>
      <c r="F109">
        <v>7.1419249999999996</v>
      </c>
      <c r="G109" s="2">
        <f t="shared" si="16"/>
        <v>0.8466014793277471</v>
      </c>
      <c r="H109">
        <v>54</v>
      </c>
      <c r="I109">
        <v>6.9665309999999998</v>
      </c>
      <c r="J109" s="2">
        <f t="shared" si="17"/>
        <v>0.83728962388057415</v>
      </c>
      <c r="L109">
        <f>_xlfn.STDEV.S(G109,J109)</f>
        <v>6.5844761321248802E-3</v>
      </c>
      <c r="N109">
        <f t="shared" si="18"/>
        <v>2.0951803052421367E-2</v>
      </c>
    </row>
    <row r="110" spans="2:14" x14ac:dyDescent="0.3">
      <c r="B110">
        <v>56</v>
      </c>
      <c r="C110">
        <v>6.8178349999999996</v>
      </c>
      <c r="D110" s="2">
        <f t="shared" si="15"/>
        <v>0.79739976823619507</v>
      </c>
      <c r="E110">
        <v>56</v>
      </c>
      <c r="F110">
        <v>6.6871970000000003</v>
      </c>
      <c r="G110" s="2">
        <f t="shared" si="16"/>
        <v>0.79269816929694348</v>
      </c>
      <c r="H110">
        <v>56</v>
      </c>
      <c r="I110">
        <v>6.4218159999999997</v>
      </c>
      <c r="J110" s="2">
        <f t="shared" si="17"/>
        <v>0.77182171489228324</v>
      </c>
      <c r="L110">
        <f t="shared" si="19"/>
        <v>1.3614748093883515E-2</v>
      </c>
      <c r="N110">
        <f t="shared" si="18"/>
        <v>4.3322128434737345E-2</v>
      </c>
    </row>
    <row r="111" spans="2:14" x14ac:dyDescent="0.3">
      <c r="B111">
        <v>58</v>
      </c>
      <c r="C111">
        <v>6.089588</v>
      </c>
      <c r="D111" s="2">
        <f t="shared" si="15"/>
        <v>0.71222551731655503</v>
      </c>
      <c r="E111">
        <v>58</v>
      </c>
      <c r="F111">
        <v>5.918857</v>
      </c>
      <c r="G111" s="2">
        <f t="shared" si="16"/>
        <v>0.70161939422906172</v>
      </c>
      <c r="H111">
        <v>58</v>
      </c>
      <c r="I111">
        <v>5.7435879999999999</v>
      </c>
      <c r="J111" s="2">
        <f t="shared" si="17"/>
        <v>0.69030721836233544</v>
      </c>
      <c r="L111">
        <f t="shared" si="19"/>
        <v>1.0961044649373426E-2</v>
      </c>
      <c r="N111">
        <f t="shared" si="18"/>
        <v>3.4878044074306239E-2</v>
      </c>
    </row>
    <row r="112" spans="2:14" x14ac:dyDescent="0.3">
      <c r="B112">
        <v>60</v>
      </c>
      <c r="C112">
        <v>5.5297640000000001</v>
      </c>
      <c r="D112" s="2">
        <f t="shared" si="15"/>
        <v>0.64674966935997358</v>
      </c>
      <c r="E112">
        <v>60</v>
      </c>
      <c r="F112">
        <v>5.1208429999999998</v>
      </c>
      <c r="G112" s="2">
        <f t="shared" si="16"/>
        <v>0.60702307279971979</v>
      </c>
      <c r="H112">
        <v>60</v>
      </c>
      <c r="I112">
        <v>5.3819210000000002</v>
      </c>
      <c r="J112" s="2">
        <f t="shared" si="17"/>
        <v>0.64683938244801664</v>
      </c>
      <c r="L112">
        <f>_xlfn.STDEV.S(D112,G112,J112)</f>
        <v>2.2962102969561214E-2</v>
      </c>
      <c r="N112">
        <f t="shared" si="18"/>
        <v>7.3065411649143777E-2</v>
      </c>
    </row>
    <row r="113" spans="2:14" x14ac:dyDescent="0.3">
      <c r="B113">
        <v>62</v>
      </c>
      <c r="C113">
        <v>4.268993</v>
      </c>
      <c r="D113" s="2">
        <f t="shared" si="15"/>
        <v>0.49929252157054832</v>
      </c>
      <c r="E113">
        <v>62</v>
      </c>
      <c r="F113">
        <v>4.5408609999999996</v>
      </c>
      <c r="G113" s="2">
        <f t="shared" si="16"/>
        <v>0.53827219412436744</v>
      </c>
      <c r="H113">
        <v>62</v>
      </c>
      <c r="I113">
        <v>4.7753670000000001</v>
      </c>
      <c r="J113" s="2">
        <f t="shared" si="17"/>
        <v>0.57393920149378586</v>
      </c>
      <c r="L113">
        <f>_xlfn.STDEV.S(G113,J113)</f>
        <v>2.5220382775546325E-2</v>
      </c>
      <c r="N113">
        <f t="shared" si="18"/>
        <v>8.0251257991788408E-2</v>
      </c>
    </row>
    <row r="114" spans="2:14" x14ac:dyDescent="0.3">
      <c r="B114">
        <v>64</v>
      </c>
      <c r="C114">
        <v>3.7226110000000001</v>
      </c>
      <c r="D114" s="2">
        <f t="shared" si="15"/>
        <v>0.43538882191098943</v>
      </c>
      <c r="E114">
        <v>64</v>
      </c>
      <c r="F114">
        <v>3.753943</v>
      </c>
      <c r="G114" s="2">
        <f t="shared" si="16"/>
        <v>0.44499118894584322</v>
      </c>
      <c r="H114">
        <v>64</v>
      </c>
      <c r="I114">
        <v>4.1960259999999998</v>
      </c>
      <c r="J114" s="2">
        <f t="shared" si="17"/>
        <v>0.50430968172439194</v>
      </c>
      <c r="L114">
        <f>_xlfn.STDEV.S(D114,G114)</f>
        <v>6.7898988457872735E-3</v>
      </c>
      <c r="N114">
        <f t="shared" si="18"/>
        <v>2.1605458127295103E-2</v>
      </c>
    </row>
    <row r="115" spans="2:14" x14ac:dyDescent="0.3">
      <c r="B115">
        <v>66</v>
      </c>
      <c r="C115">
        <v>3.0430990000000002</v>
      </c>
      <c r="D115" s="2">
        <f t="shared" si="15"/>
        <v>0.35591451499189952</v>
      </c>
      <c r="E115">
        <v>66</v>
      </c>
      <c r="F115">
        <v>3.1137769999999998</v>
      </c>
      <c r="G115" s="2">
        <f t="shared" si="16"/>
        <v>0.36910611837798835</v>
      </c>
      <c r="H115">
        <v>66</v>
      </c>
      <c r="I115">
        <v>3.1768839999999998</v>
      </c>
      <c r="J115" s="2">
        <f t="shared" si="17"/>
        <v>0.38182159951232741</v>
      </c>
      <c r="L115">
        <f t="shared" si="19"/>
        <v>1.2954271423756962E-2</v>
      </c>
      <c r="N115">
        <f t="shared" si="18"/>
        <v>4.1220491670394654E-2</v>
      </c>
    </row>
    <row r="116" spans="2:14" x14ac:dyDescent="0.3">
      <c r="B116">
        <v>68</v>
      </c>
      <c r="C116">
        <v>2.6314440000000001</v>
      </c>
      <c r="D116" s="2">
        <f t="shared" si="15"/>
        <v>0.30776820438255342</v>
      </c>
      <c r="E116">
        <v>68</v>
      </c>
      <c r="F116">
        <v>2.2547519999999999</v>
      </c>
      <c r="G116" s="2">
        <f t="shared" si="16"/>
        <v>0.26727757274365055</v>
      </c>
      <c r="H116">
        <v>68</v>
      </c>
      <c r="I116">
        <v>2.7211590000000001</v>
      </c>
      <c r="J116" s="2">
        <f t="shared" si="17"/>
        <v>0.32704917205266715</v>
      </c>
      <c r="L116">
        <f>_xlfn.STDEV.S(D116,J116)</f>
        <v>1.3633702987376003E-2</v>
      </c>
      <c r="N116">
        <f t="shared" si="18"/>
        <v>4.3382442905830439E-2</v>
      </c>
    </row>
    <row r="117" spans="2:14" x14ac:dyDescent="0.3">
      <c r="B117">
        <v>70</v>
      </c>
      <c r="C117">
        <v>1.8406530000000001</v>
      </c>
      <c r="D117" s="2">
        <f t="shared" si="15"/>
        <v>0.21527893761043751</v>
      </c>
      <c r="E117">
        <v>70</v>
      </c>
      <c r="F117">
        <v>1.457217</v>
      </c>
      <c r="G117" s="2">
        <f t="shared" si="16"/>
        <v>0.17273803181936828</v>
      </c>
      <c r="H117">
        <v>70</v>
      </c>
      <c r="I117">
        <v>1.528907</v>
      </c>
      <c r="J117" s="2">
        <f t="shared" si="17"/>
        <v>0.1837554396841666</v>
      </c>
      <c r="L117">
        <f>_xlfn.STDEV.S(G117,J117)</f>
        <v>7.7904838122968955E-3</v>
      </c>
      <c r="N117">
        <f t="shared" si="18"/>
        <v>2.4789319490728722E-2</v>
      </c>
    </row>
    <row r="118" spans="2:14" x14ac:dyDescent="0.3">
      <c r="B118">
        <v>72</v>
      </c>
      <c r="C118">
        <v>1.338956</v>
      </c>
      <c r="D118" s="2">
        <f t="shared" si="15"/>
        <v>0.15660150239459636</v>
      </c>
      <c r="E118">
        <v>72</v>
      </c>
      <c r="F118">
        <v>1.148137</v>
      </c>
      <c r="G118" s="2">
        <f t="shared" si="16"/>
        <v>0.13609978859634086</v>
      </c>
      <c r="H118">
        <v>72</v>
      </c>
      <c r="I118">
        <v>1.1999150000000001</v>
      </c>
      <c r="J118" s="2">
        <f t="shared" si="17"/>
        <v>0.14421472882825889</v>
      </c>
      <c r="L118">
        <f t="shared" si="19"/>
        <v>1.0324765396986818E-2</v>
      </c>
      <c r="N118">
        <f t="shared" si="18"/>
        <v>3.2853403493212058E-2</v>
      </c>
    </row>
    <row r="119" spans="2:14" x14ac:dyDescent="0.3">
      <c r="B119">
        <v>74</v>
      </c>
      <c r="C119">
        <v>0.40612799999999999</v>
      </c>
      <c r="D119" s="2">
        <f t="shared" si="15"/>
        <v>4.7499884211663887E-2</v>
      </c>
      <c r="E119">
        <v>74</v>
      </c>
      <c r="F119">
        <v>0.53792099999999998</v>
      </c>
      <c r="G119" s="2">
        <f t="shared" si="16"/>
        <v>6.3764981340669505E-2</v>
      </c>
      <c r="H119">
        <v>74</v>
      </c>
      <c r="I119">
        <v>0.46767700000000001</v>
      </c>
      <c r="J119" s="2">
        <f t="shared" si="17"/>
        <v>5.6208907909488279E-2</v>
      </c>
      <c r="L119">
        <f t="shared" si="19"/>
        <v>8.1393562816995668E-3</v>
      </c>
      <c r="N119">
        <f t="shared" si="18"/>
        <v>2.5899431688368023E-2</v>
      </c>
    </row>
    <row r="120" spans="2:14" x14ac:dyDescent="0.3">
      <c r="B120">
        <v>76</v>
      </c>
      <c r="C120">
        <v>0.41079399999999999</v>
      </c>
      <c r="D120" s="2">
        <f t="shared" si="15"/>
        <v>4.8045609844300945E-2</v>
      </c>
      <c r="E120">
        <v>76</v>
      </c>
      <c r="F120">
        <v>0.123344</v>
      </c>
      <c r="G120" s="2">
        <f t="shared" si="16"/>
        <v>1.4621157862369269E-2</v>
      </c>
      <c r="H120">
        <v>76</v>
      </c>
      <c r="I120">
        <v>0.212812</v>
      </c>
      <c r="J120" s="2">
        <f t="shared" si="17"/>
        <v>2.5577332453881673E-2</v>
      </c>
      <c r="L120">
        <f>_xlfn.STDEV.S(G120,J120)</f>
        <v>7.7471853495221692E-3</v>
      </c>
      <c r="N120">
        <f t="shared" si="18"/>
        <v>2.4651543782179541E-2</v>
      </c>
    </row>
    <row r="121" spans="2:14" x14ac:dyDescent="0.3">
      <c r="B121">
        <v>78</v>
      </c>
      <c r="C121">
        <v>-0.23644899999999999</v>
      </c>
      <c r="D121" s="2">
        <f t="shared" si="15"/>
        <v>-2.7654582107029591E-2</v>
      </c>
      <c r="E121">
        <v>78</v>
      </c>
      <c r="F121">
        <v>-0.354325</v>
      </c>
      <c r="G121" s="2">
        <f t="shared" si="16"/>
        <v>-4.2001570887793417E-2</v>
      </c>
      <c r="H121">
        <v>78</v>
      </c>
      <c r="I121">
        <v>-0.13999800000000001</v>
      </c>
      <c r="J121" s="2">
        <f t="shared" si="17"/>
        <v>-1.6826003180640786E-2</v>
      </c>
      <c r="L121">
        <f t="shared" si="19"/>
        <v>1.2628693638020138E-2</v>
      </c>
      <c r="N121">
        <f t="shared" si="18"/>
        <v>4.0184503156180079E-2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679E-2431-A94D-83C8-4B78DDDFA95E}">
  <dimension ref="A1:S34"/>
  <sheetViews>
    <sheetView topLeftCell="R1" zoomScale="82" workbookViewId="0">
      <selection activeCell="Y2" sqref="Y2"/>
    </sheetView>
  </sheetViews>
  <sheetFormatPr defaultColWidth="11.19921875" defaultRowHeight="15.6" x14ac:dyDescent="0.3"/>
  <sheetData>
    <row r="1" spans="1:19" x14ac:dyDescent="0.3">
      <c r="A1" t="s">
        <v>1</v>
      </c>
      <c r="F1" t="s">
        <v>2</v>
      </c>
      <c r="K1" t="s">
        <v>3</v>
      </c>
      <c r="P1" t="s">
        <v>4</v>
      </c>
    </row>
    <row r="2" spans="1:19" x14ac:dyDescent="0.3">
      <c r="A2">
        <v>-9</v>
      </c>
      <c r="B2" s="3">
        <v>0</v>
      </c>
      <c r="C2">
        <v>-2</v>
      </c>
      <c r="D2">
        <v>0</v>
      </c>
      <c r="F2">
        <v>-22</v>
      </c>
      <c r="G2">
        <v>0</v>
      </c>
      <c r="H2">
        <v>-2</v>
      </c>
      <c r="I2">
        <v>0</v>
      </c>
      <c r="K2">
        <v>-26</v>
      </c>
      <c r="L2">
        <v>0</v>
      </c>
      <c r="M2">
        <v>-2</v>
      </c>
      <c r="N2">
        <v>0</v>
      </c>
      <c r="P2">
        <v>-32</v>
      </c>
      <c r="Q2">
        <v>0</v>
      </c>
      <c r="R2">
        <v>-2</v>
      </c>
      <c r="S2">
        <v>0</v>
      </c>
    </row>
    <row r="3" spans="1:19" x14ac:dyDescent="0.3">
      <c r="A3">
        <v>-8</v>
      </c>
      <c r="B3">
        <v>9.5789587365627982E-2</v>
      </c>
      <c r="C3">
        <v>-1.7777777777777777</v>
      </c>
      <c r="D3">
        <v>3.0704986598909318E-2</v>
      </c>
      <c r="F3">
        <v>-20</v>
      </c>
      <c r="G3">
        <v>1.823551901271056E-2</v>
      </c>
      <c r="H3">
        <v>-1.8181818181818181</v>
      </c>
      <c r="I3">
        <v>1.0382576055654366E-2</v>
      </c>
      <c r="K3">
        <v>-24</v>
      </c>
      <c r="L3">
        <v>5.6415869778899931E-2</v>
      </c>
      <c r="M3">
        <v>-1.8461538461538463</v>
      </c>
      <c r="N3">
        <v>4.2126376008952873E-2</v>
      </c>
      <c r="P3">
        <v>-30</v>
      </c>
      <c r="Q3">
        <v>6.3449669032491374E-3</v>
      </c>
      <c r="R3">
        <v>-1.875</v>
      </c>
      <c r="S3">
        <v>4.6608680687961257E-2</v>
      </c>
    </row>
    <row r="4" spans="1:19" x14ac:dyDescent="0.3">
      <c r="A4">
        <v>-7</v>
      </c>
      <c r="B4">
        <v>0.27194656799670641</v>
      </c>
      <c r="C4">
        <v>-1.5555555555555556</v>
      </c>
      <c r="D4">
        <v>2.7482695574855477E-2</v>
      </c>
      <c r="F4">
        <v>-18</v>
      </c>
      <c r="G4">
        <v>0.10073696112375467</v>
      </c>
      <c r="H4">
        <v>-1.6363636363636365</v>
      </c>
      <c r="I4">
        <v>4.3168149256341978E-2</v>
      </c>
      <c r="K4">
        <v>-22</v>
      </c>
      <c r="L4">
        <v>0.14231982627343168</v>
      </c>
      <c r="M4">
        <v>-1.6923076923076923</v>
      </c>
      <c r="N4">
        <v>6.0220287721491655E-2</v>
      </c>
      <c r="P4">
        <v>-28</v>
      </c>
      <c r="Q4">
        <v>6.1738106900470213E-2</v>
      </c>
      <c r="R4">
        <v>-1.75</v>
      </c>
      <c r="S4">
        <v>4.0514994822525824E-2</v>
      </c>
    </row>
    <row r="5" spans="1:19" x14ac:dyDescent="0.3">
      <c r="A5">
        <v>-6</v>
      </c>
      <c r="B5">
        <v>0.41998644277301783</v>
      </c>
      <c r="C5">
        <v>-1.3333333333333333</v>
      </c>
      <c r="D5">
        <v>3.7850683620687442E-2</v>
      </c>
      <c r="F5">
        <v>-16</v>
      </c>
      <c r="G5">
        <v>0.29042946829263999</v>
      </c>
      <c r="H5">
        <v>-1.4545454545454546</v>
      </c>
      <c r="I5">
        <v>5.7934802271693987E-2</v>
      </c>
      <c r="K5">
        <v>-20</v>
      </c>
      <c r="L5">
        <v>0.24592607959676896</v>
      </c>
      <c r="M5">
        <v>-1.5384615384615385</v>
      </c>
      <c r="N5">
        <v>5.7612536185158852E-2</v>
      </c>
      <c r="P5">
        <v>-26</v>
      </c>
      <c r="Q5">
        <v>0.11612096442561265</v>
      </c>
      <c r="R5">
        <v>-1.625</v>
      </c>
      <c r="S5">
        <v>5.7701383209744168E-2</v>
      </c>
    </row>
    <row r="6" spans="1:19" x14ac:dyDescent="0.3">
      <c r="A6">
        <v>-5</v>
      </c>
      <c r="B6">
        <v>0.58385122264241895</v>
      </c>
      <c r="C6">
        <v>-1.1111111111111112</v>
      </c>
      <c r="D6">
        <v>2.5125346871018261E-2</v>
      </c>
      <c r="F6">
        <v>-14</v>
      </c>
      <c r="G6">
        <v>0.40456814184216894</v>
      </c>
      <c r="H6">
        <v>-1.2727272727272727</v>
      </c>
      <c r="I6">
        <v>3.8289484759096035E-2</v>
      </c>
      <c r="K6">
        <v>-18</v>
      </c>
      <c r="L6">
        <v>0.3530422719733104</v>
      </c>
      <c r="M6">
        <v>-1.3846153846153846</v>
      </c>
      <c r="N6">
        <v>6.8916263118855334E-2</v>
      </c>
      <c r="P6">
        <v>-24</v>
      </c>
      <c r="Q6">
        <v>0.21908346163616638</v>
      </c>
      <c r="R6">
        <v>-1.5</v>
      </c>
      <c r="S6">
        <v>2.1287725189236124E-2</v>
      </c>
    </row>
    <row r="7" spans="1:19" x14ac:dyDescent="0.3">
      <c r="A7">
        <v>-4</v>
      </c>
      <c r="B7">
        <v>0.72825977813498899</v>
      </c>
      <c r="C7">
        <v>-0.88888888888888884</v>
      </c>
      <c r="D7">
        <v>7.6369386184655498E-3</v>
      </c>
      <c r="F7">
        <v>-12</v>
      </c>
      <c r="G7">
        <v>0.5332926167608012</v>
      </c>
      <c r="H7">
        <v>-1.0909090909090908</v>
      </c>
      <c r="I7">
        <v>4.6664142594891198E-2</v>
      </c>
      <c r="K7">
        <v>-16</v>
      </c>
      <c r="L7">
        <v>0.45420380701717672</v>
      </c>
      <c r="M7">
        <v>-1.2307692307692308</v>
      </c>
      <c r="N7">
        <v>4.9011868559253061E-2</v>
      </c>
      <c r="P7">
        <v>-22</v>
      </c>
      <c r="Q7">
        <v>0.27830510203174613</v>
      </c>
      <c r="R7">
        <v>-1.375</v>
      </c>
      <c r="S7">
        <v>1.9431099440969622E-2</v>
      </c>
    </row>
    <row r="8" spans="1:19" x14ac:dyDescent="0.3">
      <c r="A8">
        <v>-3</v>
      </c>
      <c r="B8">
        <v>0.84637334196957215</v>
      </c>
      <c r="C8">
        <v>-0.66666666666666663</v>
      </c>
      <c r="D8">
        <v>2.3673120862174865E-2</v>
      </c>
      <c r="F8">
        <v>-10</v>
      </c>
      <c r="G8">
        <v>0.65654043171752186</v>
      </c>
      <c r="H8">
        <v>-0.90909090909090906</v>
      </c>
      <c r="I8">
        <v>2.924214821804879E-2</v>
      </c>
      <c r="K8">
        <v>-14</v>
      </c>
      <c r="L8">
        <v>0.53258605310390028</v>
      </c>
      <c r="M8">
        <v>-1.0769230769230769</v>
      </c>
      <c r="N8">
        <v>4.116477542403104E-2</v>
      </c>
      <c r="P8">
        <v>-20</v>
      </c>
      <c r="Q8">
        <v>0.42068709500397888</v>
      </c>
      <c r="R8">
        <v>-1.25</v>
      </c>
      <c r="S8">
        <v>8.680403226968636E-2</v>
      </c>
    </row>
    <row r="9" spans="1:19" x14ac:dyDescent="0.3">
      <c r="A9">
        <v>-2</v>
      </c>
      <c r="B9">
        <v>0.92672330128258651</v>
      </c>
      <c r="C9">
        <v>-0.44444444444444442</v>
      </c>
      <c r="D9">
        <v>2.8777518354674139E-2</v>
      </c>
      <c r="F9">
        <v>-8</v>
      </c>
      <c r="G9">
        <v>0.76012752135039363</v>
      </c>
      <c r="H9">
        <v>-0.72727272727272729</v>
      </c>
      <c r="I9">
        <v>5.9630899099126805E-2</v>
      </c>
      <c r="K9">
        <v>-12</v>
      </c>
      <c r="L9">
        <v>0.63888737375700611</v>
      </c>
      <c r="M9">
        <v>-0.92307692307692313</v>
      </c>
      <c r="N9">
        <v>1.7566837631893827E-2</v>
      </c>
      <c r="P9">
        <v>-18</v>
      </c>
      <c r="Q9">
        <v>0.5503900312558333</v>
      </c>
      <c r="R9">
        <v>-1.125</v>
      </c>
      <c r="S9">
        <v>6.2177539697238285E-2</v>
      </c>
    </row>
    <row r="10" spans="1:19" x14ac:dyDescent="0.3">
      <c r="A10">
        <v>-1</v>
      </c>
      <c r="B10">
        <v>0.98249191999519303</v>
      </c>
      <c r="C10">
        <v>-0.22222222222222221</v>
      </c>
      <c r="D10">
        <v>1.4984779203501433E-2</v>
      </c>
      <c r="F10">
        <v>-6</v>
      </c>
      <c r="G10">
        <v>0.84218546281986295</v>
      </c>
      <c r="H10">
        <v>-0.54545454545454541</v>
      </c>
      <c r="I10">
        <v>6.4532638055476613E-2</v>
      </c>
      <c r="K10">
        <v>-10</v>
      </c>
      <c r="L10">
        <v>0.69415388568431335</v>
      </c>
      <c r="M10">
        <v>-0.76923076923076927</v>
      </c>
      <c r="N10">
        <v>2.7088833355753482E-2</v>
      </c>
      <c r="P10">
        <v>-16</v>
      </c>
      <c r="Q10">
        <v>0.59492935975833683</v>
      </c>
      <c r="R10">
        <v>-1</v>
      </c>
      <c r="S10">
        <v>5.1822712440506243E-2</v>
      </c>
    </row>
    <row r="11" spans="1:19" x14ac:dyDescent="0.3">
      <c r="A11">
        <v>0</v>
      </c>
      <c r="B11">
        <v>1</v>
      </c>
      <c r="C11">
        <v>0</v>
      </c>
      <c r="D11">
        <v>0</v>
      </c>
      <c r="F11">
        <v>-4</v>
      </c>
      <c r="G11">
        <v>0.9236552900497037</v>
      </c>
      <c r="H11">
        <v>-0.36363636363636365</v>
      </c>
      <c r="I11">
        <v>7.2567412012592897E-2</v>
      </c>
      <c r="K11">
        <v>-8</v>
      </c>
      <c r="L11">
        <v>0.8330141932857581</v>
      </c>
      <c r="M11">
        <v>-0.61538461538461542</v>
      </c>
      <c r="N11">
        <v>4.8244826731924907E-2</v>
      </c>
      <c r="P11">
        <v>-14</v>
      </c>
      <c r="Q11">
        <v>0.71083465378819677</v>
      </c>
      <c r="R11">
        <v>-0.875</v>
      </c>
      <c r="S11">
        <v>4.2229348425152503E-2</v>
      </c>
    </row>
    <row r="12" spans="1:19" x14ac:dyDescent="0.3">
      <c r="A12">
        <v>1</v>
      </c>
      <c r="B12">
        <v>0.98708190703750764</v>
      </c>
      <c r="C12">
        <v>0.22222222222222221</v>
      </c>
      <c r="D12">
        <v>1.8624389847880004E-2</v>
      </c>
      <c r="F12">
        <v>-2</v>
      </c>
      <c r="G12">
        <v>0.9608379368346367</v>
      </c>
      <c r="H12">
        <v>-0.18181818181818182</v>
      </c>
      <c r="I12">
        <v>3.9595704544516601E-2</v>
      </c>
      <c r="K12">
        <v>-6</v>
      </c>
      <c r="L12">
        <v>0.82958437005301566</v>
      </c>
      <c r="M12">
        <v>-0.46153846153846156</v>
      </c>
      <c r="N12">
        <v>2.4193639407758618E-2</v>
      </c>
      <c r="P12">
        <v>-12</v>
      </c>
      <c r="Q12">
        <v>0.77755575266862875</v>
      </c>
      <c r="R12">
        <v>-0.75</v>
      </c>
      <c r="S12">
        <v>4.9715413101513957E-2</v>
      </c>
    </row>
    <row r="13" spans="1:19" x14ac:dyDescent="0.3">
      <c r="A13">
        <v>2</v>
      </c>
      <c r="B13">
        <v>0.95650381913352323</v>
      </c>
      <c r="C13">
        <v>0.44444444444444442</v>
      </c>
      <c r="D13">
        <v>9.5465015465372484E-3</v>
      </c>
      <c r="F13">
        <v>0</v>
      </c>
      <c r="G13">
        <v>1</v>
      </c>
      <c r="H13">
        <v>0</v>
      </c>
      <c r="I13">
        <v>0</v>
      </c>
      <c r="K13">
        <v>-4</v>
      </c>
      <c r="L13">
        <v>0.90921877382788341</v>
      </c>
      <c r="M13">
        <v>-0.30769230769230771</v>
      </c>
      <c r="N13">
        <v>1.3729845286294753E-2</v>
      </c>
      <c r="P13">
        <v>-10</v>
      </c>
      <c r="Q13">
        <v>0.82176935337711299</v>
      </c>
      <c r="R13">
        <v>-0.625</v>
      </c>
      <c r="S13">
        <v>4.7279184140135481E-2</v>
      </c>
    </row>
    <row r="14" spans="1:19" x14ac:dyDescent="0.3">
      <c r="A14">
        <v>3</v>
      </c>
      <c r="B14">
        <v>0.88572443428986958</v>
      </c>
      <c r="C14">
        <v>0.66666666666666663</v>
      </c>
      <c r="D14">
        <v>3.754738921298937E-2</v>
      </c>
      <c r="F14">
        <v>2</v>
      </c>
      <c r="G14">
        <v>0.94752212128733959</v>
      </c>
      <c r="H14">
        <v>0.18181818181818182</v>
      </c>
      <c r="I14">
        <v>4.9894781563505047E-2</v>
      </c>
      <c r="K14">
        <v>-2</v>
      </c>
      <c r="L14">
        <v>0.96987676083386032</v>
      </c>
      <c r="M14">
        <v>-0.15384615384615385</v>
      </c>
      <c r="N14">
        <v>5.7791808016782902E-2</v>
      </c>
      <c r="P14">
        <v>-8</v>
      </c>
      <c r="Q14">
        <v>0.91242729311197412</v>
      </c>
      <c r="R14">
        <v>-0.5</v>
      </c>
      <c r="S14">
        <v>3.8838467469092842E-2</v>
      </c>
    </row>
    <row r="15" spans="1:19" x14ac:dyDescent="0.3">
      <c r="A15">
        <v>4</v>
      </c>
      <c r="B15">
        <v>0.80548939267096598</v>
      </c>
      <c r="C15">
        <v>0.88888888888888884</v>
      </c>
      <c r="D15">
        <v>1.9730559405469632E-2</v>
      </c>
      <c r="F15">
        <v>4</v>
      </c>
      <c r="G15">
        <v>0.87952370891167342</v>
      </c>
      <c r="H15">
        <v>0.36363636363636365</v>
      </c>
      <c r="I15">
        <v>4.6284586005148655E-2</v>
      </c>
      <c r="K15">
        <v>0</v>
      </c>
      <c r="L15">
        <v>1</v>
      </c>
      <c r="M15">
        <v>0</v>
      </c>
      <c r="N15">
        <v>1.2925037427904257E-2</v>
      </c>
      <c r="P15">
        <v>-6</v>
      </c>
      <c r="Q15">
        <v>0.93724014875175488</v>
      </c>
      <c r="R15">
        <v>-0.375</v>
      </c>
      <c r="S15">
        <v>4.2891579218048231E-2</v>
      </c>
    </row>
    <row r="16" spans="1:19" x14ac:dyDescent="0.3">
      <c r="A16">
        <v>5</v>
      </c>
      <c r="B16">
        <v>0.6792776913880334</v>
      </c>
      <c r="C16">
        <v>1.1111111111111112</v>
      </c>
      <c r="D16">
        <v>2.9971159804957917E-2</v>
      </c>
      <c r="F16">
        <v>6</v>
      </c>
      <c r="G16">
        <v>0.79950408995098388</v>
      </c>
      <c r="H16">
        <v>0.54545454545454541</v>
      </c>
      <c r="I16">
        <v>1.0216236099857955E-2</v>
      </c>
      <c r="K16">
        <v>2</v>
      </c>
      <c r="L16">
        <v>0.95168314883838767</v>
      </c>
      <c r="M16">
        <v>0.15384615384615385</v>
      </c>
      <c r="N16">
        <v>7.7784023700266949E-2</v>
      </c>
      <c r="P16">
        <v>-4</v>
      </c>
      <c r="Q16">
        <v>0.98732000761629934</v>
      </c>
      <c r="R16">
        <v>-0.25</v>
      </c>
      <c r="S16">
        <v>2.0463918527420678E-2</v>
      </c>
    </row>
    <row r="17" spans="1:19" x14ac:dyDescent="0.3">
      <c r="A17">
        <v>6</v>
      </c>
      <c r="B17">
        <v>0.54138870214671175</v>
      </c>
      <c r="C17">
        <v>1.3333333333333333</v>
      </c>
      <c r="D17">
        <v>2.2603490695869376E-2</v>
      </c>
      <c r="F17">
        <v>8</v>
      </c>
      <c r="G17">
        <v>0.7099605243706113</v>
      </c>
      <c r="H17">
        <v>0.72727272727272729</v>
      </c>
      <c r="I17">
        <v>2.0644741445945827E-2</v>
      </c>
      <c r="K17">
        <v>4</v>
      </c>
      <c r="L17">
        <v>0.92937465632426774</v>
      </c>
      <c r="M17">
        <v>0.30769230769230771</v>
      </c>
      <c r="N17">
        <v>1.4901254796188422E-2</v>
      </c>
      <c r="P17">
        <v>-2</v>
      </c>
      <c r="Q17">
        <v>0.95018855955099402</v>
      </c>
      <c r="R17">
        <v>-0.125</v>
      </c>
      <c r="S17">
        <v>4.5379755341828651E-3</v>
      </c>
    </row>
    <row r="18" spans="1:19" x14ac:dyDescent="0.3">
      <c r="A18">
        <v>7</v>
      </c>
      <c r="B18">
        <v>0.39014896513854969</v>
      </c>
      <c r="C18">
        <v>1.5555555555555556</v>
      </c>
      <c r="D18">
        <v>2.2698101011048286E-2</v>
      </c>
      <c r="F18">
        <v>10</v>
      </c>
      <c r="G18">
        <v>0.57661191837656223</v>
      </c>
      <c r="H18">
        <v>0.90909090909090906</v>
      </c>
      <c r="I18">
        <v>3.174647832993744E-2</v>
      </c>
      <c r="K18">
        <v>6</v>
      </c>
      <c r="L18">
        <v>0.89658346753850271</v>
      </c>
      <c r="M18">
        <v>0.46153846153846156</v>
      </c>
      <c r="N18">
        <v>1.7065342634978119E-2</v>
      </c>
      <c r="P18">
        <v>0</v>
      </c>
      <c r="Q18">
        <v>1</v>
      </c>
      <c r="R18">
        <v>0</v>
      </c>
      <c r="S18">
        <v>3.4024812559556798E-2</v>
      </c>
    </row>
    <row r="19" spans="1:19" x14ac:dyDescent="0.3">
      <c r="A19">
        <v>8</v>
      </c>
      <c r="B19">
        <v>0.20546059337854494</v>
      </c>
      <c r="C19">
        <v>1.7777777777777777</v>
      </c>
      <c r="D19">
        <v>2.3709313034334826E-2</v>
      </c>
      <c r="F19">
        <v>12</v>
      </c>
      <c r="G19">
        <v>0.42875980912520328</v>
      </c>
      <c r="H19">
        <v>1.0909090909090908</v>
      </c>
      <c r="I19">
        <v>2.4741054454111039E-2</v>
      </c>
      <c r="K19">
        <v>8</v>
      </c>
      <c r="L19">
        <v>0.75108117691686893</v>
      </c>
      <c r="M19">
        <v>0.61538461538461542</v>
      </c>
      <c r="N19">
        <v>8.4297089092300298E-2</v>
      </c>
      <c r="P19">
        <v>2</v>
      </c>
      <c r="Q19">
        <v>0.9690401872075175</v>
      </c>
      <c r="R19">
        <v>0.125</v>
      </c>
      <c r="S19">
        <v>1.1400252576622078E-2</v>
      </c>
    </row>
    <row r="20" spans="1:19" x14ac:dyDescent="0.3">
      <c r="A20">
        <v>9</v>
      </c>
      <c r="B20">
        <v>5.2040946897844421E-2</v>
      </c>
      <c r="C20">
        <v>2</v>
      </c>
      <c r="D20">
        <v>9.588931609513799E-3</v>
      </c>
      <c r="F20">
        <v>14</v>
      </c>
      <c r="G20">
        <v>0.28541449221449444</v>
      </c>
      <c r="H20">
        <v>1.2727272727272727</v>
      </c>
      <c r="I20">
        <v>2.8289265488882765E-2</v>
      </c>
      <c r="K20">
        <v>10</v>
      </c>
      <c r="L20">
        <v>0.64705939366243648</v>
      </c>
      <c r="M20">
        <v>0.76923076923076927</v>
      </c>
      <c r="N20">
        <v>6.8244262613424284E-2</v>
      </c>
      <c r="P20">
        <v>4</v>
      </c>
      <c r="Q20">
        <v>0.9194738905489116</v>
      </c>
      <c r="R20">
        <v>0.25</v>
      </c>
      <c r="S20">
        <v>2.1881422135519218E-2</v>
      </c>
    </row>
    <row r="21" spans="1:19" x14ac:dyDescent="0.3">
      <c r="A21">
        <v>10</v>
      </c>
      <c r="B21">
        <v>0</v>
      </c>
      <c r="D21">
        <v>0</v>
      </c>
      <c r="F21">
        <v>16</v>
      </c>
      <c r="G21">
        <v>0.10955734885677128</v>
      </c>
      <c r="H21">
        <v>1.4545454545454546</v>
      </c>
      <c r="I21">
        <v>2.665344218562269E-2</v>
      </c>
      <c r="K21">
        <v>12</v>
      </c>
      <c r="L21">
        <v>0.51864022933952703</v>
      </c>
      <c r="M21">
        <v>0.92307692307692313</v>
      </c>
      <c r="N21">
        <v>8.28701068671268E-2</v>
      </c>
      <c r="P21">
        <v>6</v>
      </c>
      <c r="Q21">
        <v>0.87123214228070744</v>
      </c>
      <c r="R21">
        <v>0.375</v>
      </c>
      <c r="S21">
        <v>2.0951803052421367E-2</v>
      </c>
    </row>
    <row r="22" spans="1:19" x14ac:dyDescent="0.3">
      <c r="F22">
        <v>18</v>
      </c>
      <c r="G22">
        <v>3.5046305236214999E-2</v>
      </c>
      <c r="H22">
        <v>1.6363636363636365</v>
      </c>
      <c r="I22">
        <v>5.4995888348289369E-2</v>
      </c>
      <c r="K22">
        <v>14</v>
      </c>
      <c r="L22">
        <v>0.45749175204019527</v>
      </c>
      <c r="M22">
        <v>1.0769230769230769</v>
      </c>
      <c r="N22">
        <v>1.8275875107380119E-2</v>
      </c>
      <c r="P22">
        <v>8</v>
      </c>
      <c r="Q22">
        <v>0.79739976823619507</v>
      </c>
      <c r="R22">
        <v>0.5</v>
      </c>
      <c r="S22">
        <v>4.3322128434737345E-2</v>
      </c>
    </row>
    <row r="23" spans="1:19" x14ac:dyDescent="0.3">
      <c r="F23">
        <v>20</v>
      </c>
      <c r="G23">
        <v>0</v>
      </c>
      <c r="H23">
        <v>1.8181818181818181</v>
      </c>
      <c r="I23">
        <v>0</v>
      </c>
      <c r="K23">
        <v>16</v>
      </c>
      <c r="L23">
        <v>0.37375494395552944</v>
      </c>
      <c r="M23">
        <v>1.2307692307692308</v>
      </c>
      <c r="N23">
        <v>9.7132843269318678E-3</v>
      </c>
      <c r="P23">
        <v>10</v>
      </c>
      <c r="Q23">
        <v>0.71222551731655503</v>
      </c>
      <c r="R23">
        <v>0.625</v>
      </c>
      <c r="S23">
        <v>3.4878044074306239E-2</v>
      </c>
    </row>
    <row r="24" spans="1:19" x14ac:dyDescent="0.3">
      <c r="K24">
        <v>18</v>
      </c>
      <c r="L24">
        <v>0.27490645678865067</v>
      </c>
      <c r="M24">
        <v>1.3846153846153846</v>
      </c>
      <c r="N24">
        <v>1.6729676513477437E-2</v>
      </c>
      <c r="P24">
        <v>12</v>
      </c>
      <c r="Q24">
        <v>0.64674966935997358</v>
      </c>
      <c r="R24">
        <v>0.75</v>
      </c>
      <c r="S24">
        <v>7.3065411649143777E-2</v>
      </c>
    </row>
    <row r="25" spans="1:19" x14ac:dyDescent="0.3">
      <c r="K25">
        <v>20</v>
      </c>
      <c r="L25">
        <v>0.18749153860422568</v>
      </c>
      <c r="M25">
        <v>1.5384615384615385</v>
      </c>
      <c r="N25">
        <v>6.15013460301152E-2</v>
      </c>
      <c r="P25">
        <v>14</v>
      </c>
      <c r="Q25">
        <v>0.49929252157054832</v>
      </c>
      <c r="R25">
        <v>0.875</v>
      </c>
      <c r="S25">
        <v>8.0251257991788408E-2</v>
      </c>
    </row>
    <row r="26" spans="1:19" x14ac:dyDescent="0.3">
      <c r="K26">
        <v>22</v>
      </c>
      <c r="L26">
        <v>0.11435899249561193</v>
      </c>
      <c r="M26">
        <v>1.6923076923076923</v>
      </c>
      <c r="N26">
        <v>3.2832280301074851E-2</v>
      </c>
      <c r="P26">
        <v>16</v>
      </c>
      <c r="Q26">
        <v>0.43538882191098943</v>
      </c>
      <c r="R26">
        <v>1</v>
      </c>
      <c r="S26">
        <v>2.1605458127295103E-2</v>
      </c>
    </row>
    <row r="27" spans="1:19" x14ac:dyDescent="0.3">
      <c r="K27">
        <v>24</v>
      </c>
      <c r="L27">
        <v>4.6345094617608835E-2</v>
      </c>
      <c r="M27">
        <v>1.8461538461538463</v>
      </c>
      <c r="N27">
        <v>3.2815050355626416E-2</v>
      </c>
      <c r="P27">
        <v>18</v>
      </c>
      <c r="Q27">
        <v>0.35591451499189952</v>
      </c>
      <c r="R27">
        <v>1.125</v>
      </c>
      <c r="S27">
        <v>4.1220491670394654E-2</v>
      </c>
    </row>
    <row r="28" spans="1:19" x14ac:dyDescent="0.3">
      <c r="K28">
        <v>26</v>
      </c>
      <c r="L28">
        <v>0</v>
      </c>
      <c r="M28">
        <v>2</v>
      </c>
      <c r="N28">
        <v>0</v>
      </c>
      <c r="P28">
        <v>20</v>
      </c>
      <c r="Q28">
        <v>0.30776820438255342</v>
      </c>
      <c r="R28">
        <v>1.25</v>
      </c>
      <c r="S28">
        <v>4.3382442905830439E-2</v>
      </c>
    </row>
    <row r="29" spans="1:19" x14ac:dyDescent="0.3">
      <c r="P29">
        <v>22</v>
      </c>
      <c r="Q29">
        <v>0.21527893761043751</v>
      </c>
      <c r="R29">
        <v>1.375</v>
      </c>
      <c r="S29">
        <v>2.4789319490728722E-2</v>
      </c>
    </row>
    <row r="30" spans="1:19" x14ac:dyDescent="0.3">
      <c r="P30">
        <v>24</v>
      </c>
      <c r="Q30">
        <v>0.15660150239459636</v>
      </c>
      <c r="R30">
        <v>1.5</v>
      </c>
      <c r="S30">
        <v>3.2853403493212058E-2</v>
      </c>
    </row>
    <row r="31" spans="1:19" x14ac:dyDescent="0.3">
      <c r="P31">
        <v>26</v>
      </c>
      <c r="Q31">
        <v>4.7499884211663887E-2</v>
      </c>
      <c r="R31">
        <v>1.625</v>
      </c>
      <c r="S31">
        <v>2.5899431688368023E-2</v>
      </c>
    </row>
    <row r="32" spans="1:19" x14ac:dyDescent="0.3">
      <c r="P32">
        <v>28</v>
      </c>
      <c r="Q32">
        <v>4.8045609844300945E-2</v>
      </c>
      <c r="R32">
        <v>1.75</v>
      </c>
      <c r="S32">
        <v>2.4651543782179541E-2</v>
      </c>
    </row>
    <row r="33" spans="16:19" x14ac:dyDescent="0.3">
      <c r="P33">
        <v>30</v>
      </c>
      <c r="Q33">
        <v>0</v>
      </c>
      <c r="R33">
        <v>1.875</v>
      </c>
      <c r="S33">
        <v>0</v>
      </c>
    </row>
    <row r="34" spans="16:19" x14ac:dyDescent="0.3">
      <c r="P34">
        <v>32</v>
      </c>
      <c r="Q34">
        <v>0</v>
      </c>
      <c r="R34">
        <v>2</v>
      </c>
      <c r="S34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DF5-FAEB-8C43-8FC4-1671EB21C2A9}">
  <dimension ref="A1:W196"/>
  <sheetViews>
    <sheetView topLeftCell="C52" zoomScale="84" zoomScaleNormal="91" workbookViewId="0">
      <selection activeCell="E67" sqref="E67"/>
    </sheetView>
  </sheetViews>
  <sheetFormatPr defaultColWidth="11.19921875" defaultRowHeight="15.6" x14ac:dyDescent="0.3"/>
  <sheetData>
    <row r="1" spans="1:9" x14ac:dyDescent="0.3">
      <c r="A1" t="s">
        <v>18</v>
      </c>
    </row>
    <row r="3" spans="1:9" x14ac:dyDescent="0.3">
      <c r="B3" s="2" t="s">
        <v>1</v>
      </c>
      <c r="C3" s="2" t="s">
        <v>6</v>
      </c>
      <c r="D3" s="2">
        <v>15.028147000000001</v>
      </c>
    </row>
    <row r="5" spans="1:9" x14ac:dyDescent="0.3">
      <c r="F5" t="s">
        <v>9</v>
      </c>
      <c r="G5" t="s">
        <v>37</v>
      </c>
      <c r="I5" t="s">
        <v>38</v>
      </c>
    </row>
    <row r="6" spans="1:9" x14ac:dyDescent="0.3">
      <c r="C6">
        <v>-9</v>
      </c>
      <c r="D6">
        <v>0</v>
      </c>
      <c r="E6">
        <v>-2</v>
      </c>
      <c r="F6">
        <v>0</v>
      </c>
      <c r="G6">
        <v>1.9917753333333332</v>
      </c>
      <c r="I6">
        <f>G6/15.028147</f>
        <v>0.13253632223143233</v>
      </c>
    </row>
    <row r="7" spans="1:9" x14ac:dyDescent="0.3">
      <c r="C7">
        <v>-8</v>
      </c>
      <c r="D7">
        <v>9.5789587365627982E-2</v>
      </c>
      <c r="E7">
        <v>-1.7777777777777777</v>
      </c>
      <c r="F7">
        <v>3.0704986598909318E-2</v>
      </c>
      <c r="G7">
        <v>2.1618370000000002</v>
      </c>
      <c r="I7">
        <f t="shared" ref="I7:I25" si="0">G7/15.028147</f>
        <v>0.14385253218510574</v>
      </c>
    </row>
    <row r="8" spans="1:9" x14ac:dyDescent="0.3">
      <c r="C8">
        <v>-7</v>
      </c>
      <c r="D8">
        <v>0.27194656799670641</v>
      </c>
      <c r="E8">
        <v>-1.5555555555555556</v>
      </c>
      <c r="F8">
        <v>2.7482695574855477E-2</v>
      </c>
      <c r="G8">
        <v>1.6670873333333331</v>
      </c>
      <c r="I8">
        <f t="shared" si="0"/>
        <v>0.11093099723694033</v>
      </c>
    </row>
    <row r="9" spans="1:9" x14ac:dyDescent="0.3">
      <c r="C9">
        <v>-6</v>
      </c>
      <c r="D9">
        <v>0.41998644277301783</v>
      </c>
      <c r="E9">
        <v>-1.3333333333333333</v>
      </c>
      <c r="F9">
        <v>3.7850683620687442E-2</v>
      </c>
      <c r="G9">
        <v>1.2989016666666666</v>
      </c>
      <c r="I9">
        <f t="shared" si="0"/>
        <v>8.6431259067845601E-2</v>
      </c>
    </row>
    <row r="10" spans="1:9" x14ac:dyDescent="0.3">
      <c r="C10">
        <v>-5</v>
      </c>
      <c r="D10">
        <v>0.58385122264241895</v>
      </c>
      <c r="E10">
        <v>-1.1111111111111112</v>
      </c>
      <c r="F10">
        <v>2.5125346871018261E-2</v>
      </c>
      <c r="G10">
        <v>1.212461</v>
      </c>
      <c r="I10">
        <f t="shared" si="0"/>
        <v>8.0679341238810084E-2</v>
      </c>
    </row>
    <row r="11" spans="1:9" x14ac:dyDescent="0.3">
      <c r="C11">
        <v>-4</v>
      </c>
      <c r="D11">
        <v>0.72825977813498899</v>
      </c>
      <c r="E11">
        <v>-0.88888888888888884</v>
      </c>
      <c r="F11">
        <v>7.6369386184655498E-3</v>
      </c>
      <c r="G11">
        <v>1.1494876666666667</v>
      </c>
      <c r="I11">
        <f t="shared" si="0"/>
        <v>7.6488982085859733E-2</v>
      </c>
    </row>
    <row r="12" spans="1:9" x14ac:dyDescent="0.3">
      <c r="C12">
        <v>-3</v>
      </c>
      <c r="D12">
        <v>0.84637334196957215</v>
      </c>
      <c r="E12">
        <v>-0.66666666666666663</v>
      </c>
      <c r="F12">
        <v>2.3673120862174865E-2</v>
      </c>
      <c r="G12">
        <v>1.0823156666666665</v>
      </c>
      <c r="I12">
        <f t="shared" si="0"/>
        <v>7.2019236081911256E-2</v>
      </c>
    </row>
    <row r="13" spans="1:9" x14ac:dyDescent="0.3">
      <c r="C13">
        <v>-2</v>
      </c>
      <c r="D13">
        <v>0.92672330128258651</v>
      </c>
      <c r="E13">
        <v>-0.44444444444444442</v>
      </c>
      <c r="F13">
        <v>2.8777518354674139E-2</v>
      </c>
      <c r="G13">
        <v>1.0083089999999999</v>
      </c>
      <c r="I13">
        <f t="shared" si="0"/>
        <v>6.7094699033753119E-2</v>
      </c>
    </row>
    <row r="14" spans="1:9" x14ac:dyDescent="0.3">
      <c r="C14">
        <v>-1</v>
      </c>
      <c r="D14">
        <v>0.98249191999519303</v>
      </c>
      <c r="E14">
        <v>-0.22222222222222221</v>
      </c>
      <c r="F14">
        <v>1.4984779203501433E-2</v>
      </c>
      <c r="G14">
        <v>0.96209833333333339</v>
      </c>
      <c r="I14">
        <f t="shared" si="0"/>
        <v>6.4019757947093095E-2</v>
      </c>
    </row>
    <row r="15" spans="1:9" x14ac:dyDescent="0.3">
      <c r="C15">
        <v>0</v>
      </c>
      <c r="D15">
        <v>1</v>
      </c>
      <c r="E15">
        <v>0</v>
      </c>
      <c r="F15">
        <v>0</v>
      </c>
      <c r="G15">
        <v>0.9635083333333333</v>
      </c>
      <c r="I15">
        <f t="shared" si="0"/>
        <v>6.4113581889592458E-2</v>
      </c>
    </row>
    <row r="16" spans="1:9" x14ac:dyDescent="0.3">
      <c r="C16">
        <v>1</v>
      </c>
      <c r="D16">
        <v>0.98708190703750764</v>
      </c>
      <c r="E16">
        <v>0.22222222222222221</v>
      </c>
      <c r="F16">
        <v>1.8624389847880004E-2</v>
      </c>
      <c r="G16">
        <v>0.91150033333333325</v>
      </c>
      <c r="I16">
        <f t="shared" si="0"/>
        <v>6.065287578923291E-2</v>
      </c>
    </row>
    <row r="17" spans="3:9" x14ac:dyDescent="0.3">
      <c r="C17">
        <v>2</v>
      </c>
      <c r="D17">
        <v>0.95650381913352323</v>
      </c>
      <c r="E17">
        <v>0.44444444444444442</v>
      </c>
      <c r="F17">
        <v>9.5465015465372484E-3</v>
      </c>
      <c r="G17">
        <v>0.99530566666666653</v>
      </c>
      <c r="I17">
        <f t="shared" si="0"/>
        <v>6.6229433786258979E-2</v>
      </c>
    </row>
    <row r="18" spans="3:9" x14ac:dyDescent="0.3">
      <c r="C18">
        <v>3</v>
      </c>
      <c r="D18">
        <v>0.88572443428986958</v>
      </c>
      <c r="E18">
        <v>0.66666666666666663</v>
      </c>
      <c r="F18">
        <v>3.754738921298937E-2</v>
      </c>
      <c r="G18">
        <v>1.0542436666666666</v>
      </c>
      <c r="I18">
        <f t="shared" si="0"/>
        <v>7.0151274582732431E-2</v>
      </c>
    </row>
    <row r="19" spans="3:9" x14ac:dyDescent="0.3">
      <c r="C19">
        <v>4</v>
      </c>
      <c r="D19">
        <v>0.80548939267096598</v>
      </c>
      <c r="E19">
        <v>0.88888888888888884</v>
      </c>
      <c r="F19">
        <v>1.9730559405469632E-2</v>
      </c>
      <c r="G19">
        <v>1.1897623333333334</v>
      </c>
      <c r="I19">
        <f t="shared" si="0"/>
        <v>7.9168931028777756E-2</v>
      </c>
    </row>
    <row r="20" spans="3:9" x14ac:dyDescent="0.3">
      <c r="C20">
        <v>5</v>
      </c>
      <c r="D20">
        <v>0.6792776913880334</v>
      </c>
      <c r="E20">
        <v>1.1111111111111112</v>
      </c>
      <c r="F20">
        <v>2.9971159804957917E-2</v>
      </c>
      <c r="G20">
        <v>1.2633866666666667</v>
      </c>
      <c r="I20">
        <f t="shared" si="0"/>
        <v>8.406802692751586E-2</v>
      </c>
    </row>
    <row r="21" spans="3:9" x14ac:dyDescent="0.3">
      <c r="C21">
        <v>6</v>
      </c>
      <c r="D21">
        <v>0.54138870214671175</v>
      </c>
      <c r="E21">
        <v>1.3333333333333333</v>
      </c>
      <c r="F21">
        <v>2.2603490695869376E-2</v>
      </c>
      <c r="G21">
        <v>1.2403756666666668</v>
      </c>
      <c r="I21">
        <f t="shared" si="0"/>
        <v>8.2536833494286865E-2</v>
      </c>
    </row>
    <row r="22" spans="3:9" x14ac:dyDescent="0.3">
      <c r="C22">
        <v>7</v>
      </c>
      <c r="D22">
        <v>0.39014896513854969</v>
      </c>
      <c r="E22">
        <v>1.5555555555555556</v>
      </c>
      <c r="F22">
        <v>2.2698101011048286E-2</v>
      </c>
      <c r="G22">
        <v>1.3163566666666666</v>
      </c>
      <c r="I22">
        <f t="shared" si="0"/>
        <v>8.7592746242545177E-2</v>
      </c>
    </row>
    <row r="23" spans="3:9" x14ac:dyDescent="0.3">
      <c r="C23">
        <v>8</v>
      </c>
      <c r="D23">
        <v>0.20546059337854494</v>
      </c>
      <c r="E23">
        <v>1.7777777777777777</v>
      </c>
      <c r="F23">
        <v>2.3709313034334826E-2</v>
      </c>
      <c r="G23">
        <v>1.9278563333333334</v>
      </c>
      <c r="I23">
        <f t="shared" si="0"/>
        <v>0.12828303671326433</v>
      </c>
    </row>
    <row r="24" spans="3:9" x14ac:dyDescent="0.3">
      <c r="C24">
        <v>9</v>
      </c>
      <c r="D24">
        <v>5.2040946897844421E-2</v>
      </c>
      <c r="E24">
        <v>2</v>
      </c>
      <c r="F24">
        <v>9.588931609513799E-3</v>
      </c>
      <c r="G24">
        <v>2.316200666666667</v>
      </c>
      <c r="I24">
        <f t="shared" si="0"/>
        <v>0.1541241689122862</v>
      </c>
    </row>
    <row r="25" spans="3:9" x14ac:dyDescent="0.3">
      <c r="C25">
        <v>10</v>
      </c>
      <c r="D25">
        <v>0</v>
      </c>
      <c r="F25">
        <v>0</v>
      </c>
      <c r="G25">
        <v>2.0784583333333333</v>
      </c>
      <c r="I25">
        <f t="shared" si="0"/>
        <v>0.13830436535744114</v>
      </c>
    </row>
    <row r="32" spans="3:9" x14ac:dyDescent="0.3">
      <c r="D32" s="1"/>
    </row>
    <row r="33" spans="4:4" x14ac:dyDescent="0.3">
      <c r="D33" s="1"/>
    </row>
    <row r="50" spans="4:4" x14ac:dyDescent="0.3">
      <c r="D50" s="1"/>
    </row>
    <row r="51" spans="4:4" x14ac:dyDescent="0.3">
      <c r="D51" s="1"/>
    </row>
    <row r="52" spans="4:4" x14ac:dyDescent="0.3">
      <c r="D52" s="1"/>
    </row>
    <row r="66" spans="2:12" x14ac:dyDescent="0.3">
      <c r="B66" t="s">
        <v>2</v>
      </c>
      <c r="F66" t="s">
        <v>19</v>
      </c>
      <c r="G66">
        <v>10.559172999999999</v>
      </c>
    </row>
    <row r="67" spans="2:12" x14ac:dyDescent="0.3">
      <c r="C67" s="5">
        <v>24</v>
      </c>
      <c r="D67" s="5">
        <v>0</v>
      </c>
      <c r="E67" s="4">
        <v>1.6380676666666665</v>
      </c>
      <c r="G67">
        <v>-22</v>
      </c>
      <c r="H67">
        <v>0</v>
      </c>
      <c r="I67">
        <v>-2</v>
      </c>
      <c r="L67">
        <f>E67/10.55917</f>
        <v>0.15513223735072609</v>
      </c>
    </row>
    <row r="68" spans="2:12" x14ac:dyDescent="0.3">
      <c r="C68" s="5">
        <v>26</v>
      </c>
      <c r="D68" s="5">
        <v>0.192552</v>
      </c>
      <c r="E68" s="4">
        <v>1.9994883333333335</v>
      </c>
      <c r="G68">
        <v>-20</v>
      </c>
      <c r="H68">
        <v>1.823551901271056E-2</v>
      </c>
      <c r="I68">
        <v>-1.8181818181818181</v>
      </c>
      <c r="L68">
        <f t="shared" ref="L68:L88" si="1">E68/10.55917</f>
        <v>0.18936036954924806</v>
      </c>
    </row>
    <row r="69" spans="2:12" x14ac:dyDescent="0.3">
      <c r="C69" s="5">
        <v>28</v>
      </c>
      <c r="D69" s="5">
        <v>1.063699</v>
      </c>
      <c r="E69" s="4">
        <v>2.1301433333333333</v>
      </c>
      <c r="G69">
        <v>-18</v>
      </c>
      <c r="H69">
        <v>0.10073696112375467</v>
      </c>
      <c r="I69">
        <v>-1.6363636363636365</v>
      </c>
      <c r="L69">
        <f t="shared" si="1"/>
        <v>0.20173397467162033</v>
      </c>
    </row>
    <row r="70" spans="2:12" x14ac:dyDescent="0.3">
      <c r="C70" s="5">
        <v>30</v>
      </c>
      <c r="D70" s="5">
        <v>3.0666950000000002</v>
      </c>
      <c r="E70" s="4">
        <v>2.0870533333333334</v>
      </c>
      <c r="G70">
        <v>-16</v>
      </c>
      <c r="H70">
        <v>0.29042946829263999</v>
      </c>
      <c r="I70">
        <v>-1.4545454545454546</v>
      </c>
      <c r="L70">
        <f t="shared" si="1"/>
        <v>0.1976531615016458</v>
      </c>
    </row>
    <row r="71" spans="2:12" x14ac:dyDescent="0.3">
      <c r="C71" s="5">
        <v>32</v>
      </c>
      <c r="D71" s="5">
        <v>4.2719050000000003</v>
      </c>
      <c r="E71" s="4">
        <v>1.8771023333333332</v>
      </c>
      <c r="G71">
        <v>-14</v>
      </c>
      <c r="H71">
        <v>0.40456814184216894</v>
      </c>
      <c r="I71">
        <v>-1.2727272727272727</v>
      </c>
      <c r="L71">
        <f t="shared" si="1"/>
        <v>0.17776987522062182</v>
      </c>
    </row>
    <row r="72" spans="2:12" x14ac:dyDescent="0.3">
      <c r="C72" s="5">
        <v>34</v>
      </c>
      <c r="D72" s="5">
        <v>5.6311289999999996</v>
      </c>
      <c r="E72" s="4">
        <v>1.6426393333333333</v>
      </c>
      <c r="G72">
        <v>-12</v>
      </c>
      <c r="H72">
        <v>0.5332926167608012</v>
      </c>
      <c r="I72">
        <v>-1.0909090909090908</v>
      </c>
      <c r="L72">
        <f t="shared" si="1"/>
        <v>0.15556519436028904</v>
      </c>
    </row>
    <row r="73" spans="2:12" x14ac:dyDescent="0.3">
      <c r="C73" s="5">
        <v>36</v>
      </c>
      <c r="D73" s="5">
        <v>6.9325239999999999</v>
      </c>
      <c r="E73" s="4">
        <v>1.5011973333333335</v>
      </c>
      <c r="G73">
        <v>-10</v>
      </c>
      <c r="H73">
        <v>0.65654043171752186</v>
      </c>
      <c r="I73">
        <v>-0.90909090909090906</v>
      </c>
      <c r="L73">
        <f t="shared" si="1"/>
        <v>0.14217001273142998</v>
      </c>
    </row>
    <row r="74" spans="2:12" x14ac:dyDescent="0.3">
      <c r="C74" s="5">
        <v>38</v>
      </c>
      <c r="D74" s="5">
        <v>8.0263179999999998</v>
      </c>
      <c r="E74" s="4">
        <v>1.521581333333333</v>
      </c>
      <c r="G74">
        <v>-8</v>
      </c>
      <c r="H74">
        <v>0.76012752135039363</v>
      </c>
      <c r="I74">
        <v>-0.72727272727272729</v>
      </c>
      <c r="L74">
        <f t="shared" si="1"/>
        <v>0.14410046749255226</v>
      </c>
    </row>
    <row r="75" spans="2:12" x14ac:dyDescent="0.3">
      <c r="C75" s="5">
        <v>40</v>
      </c>
      <c r="D75" s="5">
        <v>8.8927820000000004</v>
      </c>
      <c r="E75" s="4">
        <v>1.4381823333333335</v>
      </c>
      <c r="G75">
        <v>-6</v>
      </c>
      <c r="H75">
        <v>0.84218546281986295</v>
      </c>
      <c r="I75">
        <v>-0.54545454545454541</v>
      </c>
      <c r="L75">
        <f t="shared" si="1"/>
        <v>0.13620221412604716</v>
      </c>
    </row>
    <row r="76" spans="2:12" x14ac:dyDescent="0.3">
      <c r="C76" s="5">
        <v>42</v>
      </c>
      <c r="D76" s="5">
        <v>9.7530359999999998</v>
      </c>
      <c r="E76" s="4">
        <v>1.3740309999999998</v>
      </c>
      <c r="G76">
        <v>-4</v>
      </c>
      <c r="H76">
        <v>0.9236552900497037</v>
      </c>
      <c r="I76">
        <v>-0.36363636363636365</v>
      </c>
      <c r="L76">
        <f t="shared" si="1"/>
        <v>0.1301267997389946</v>
      </c>
    </row>
    <row r="77" spans="2:12" x14ac:dyDescent="0.3">
      <c r="C77" s="5">
        <v>44</v>
      </c>
      <c r="D77" s="5">
        <v>10.145654</v>
      </c>
      <c r="E77" s="4">
        <v>1.3423719999999999</v>
      </c>
      <c r="G77">
        <v>-2</v>
      </c>
      <c r="H77">
        <v>0.9608379368346367</v>
      </c>
      <c r="I77">
        <v>-0.18181818181818182</v>
      </c>
      <c r="L77">
        <f t="shared" si="1"/>
        <v>0.12712855271768519</v>
      </c>
    </row>
    <row r="78" spans="2:12" x14ac:dyDescent="0.3">
      <c r="C78" s="5">
        <v>46</v>
      </c>
      <c r="D78" s="5">
        <v>10.559172999999999</v>
      </c>
      <c r="E78" s="4">
        <v>1.3841653333333335</v>
      </c>
      <c r="G78">
        <v>0</v>
      </c>
      <c r="H78">
        <v>1</v>
      </c>
      <c r="I78">
        <v>0</v>
      </c>
      <c r="L78">
        <f t="shared" si="1"/>
        <v>0.13108656583172101</v>
      </c>
    </row>
    <row r="79" spans="2:12" x14ac:dyDescent="0.3">
      <c r="C79" s="5">
        <v>48</v>
      </c>
      <c r="D79" s="5">
        <v>10.005050000000001</v>
      </c>
      <c r="E79" s="4">
        <v>1.3844589999999999</v>
      </c>
      <c r="G79">
        <v>2</v>
      </c>
      <c r="H79">
        <v>0.94752212128733959</v>
      </c>
      <c r="I79">
        <v>0.18181818181818182</v>
      </c>
      <c r="L79">
        <f t="shared" si="1"/>
        <v>0.1311143773610994</v>
      </c>
    </row>
    <row r="80" spans="2:12" x14ac:dyDescent="0.3">
      <c r="C80" s="5">
        <v>50</v>
      </c>
      <c r="D80" s="5">
        <v>9.2870430000000006</v>
      </c>
      <c r="E80" s="4">
        <v>1.4563569999999999</v>
      </c>
      <c r="G80">
        <v>4</v>
      </c>
      <c r="H80">
        <v>0.87952370891167342</v>
      </c>
      <c r="I80">
        <v>0.36363636363636365</v>
      </c>
      <c r="L80">
        <f t="shared" si="1"/>
        <v>0.137923435270007</v>
      </c>
    </row>
    <row r="81" spans="2:12" x14ac:dyDescent="0.3">
      <c r="C81" s="5">
        <v>52</v>
      </c>
      <c r="D81" s="5">
        <v>8.4421020000000002</v>
      </c>
      <c r="E81" s="4">
        <v>1.5201876666666667</v>
      </c>
      <c r="G81">
        <v>6</v>
      </c>
      <c r="H81">
        <v>0.79950408995098388</v>
      </c>
      <c r="I81">
        <v>0.54545454545454541</v>
      </c>
      <c r="L81">
        <f t="shared" si="1"/>
        <v>0.14396848110852148</v>
      </c>
    </row>
    <row r="82" spans="2:12" x14ac:dyDescent="0.3">
      <c r="C82" s="5">
        <v>54</v>
      </c>
      <c r="D82" s="5">
        <v>7.4965960000000003</v>
      </c>
      <c r="E82" s="4">
        <v>1.6365303333333332</v>
      </c>
      <c r="G82">
        <v>8</v>
      </c>
      <c r="H82">
        <v>0.7099605243706113</v>
      </c>
      <c r="I82">
        <v>0.72727272727272729</v>
      </c>
      <c r="L82">
        <f t="shared" si="1"/>
        <v>0.15498664509931492</v>
      </c>
    </row>
    <row r="83" spans="2:12" x14ac:dyDescent="0.3">
      <c r="C83" s="5">
        <v>56</v>
      </c>
      <c r="D83" s="5">
        <v>6.0885449999999999</v>
      </c>
      <c r="E83" s="4">
        <v>1.7013213333333332</v>
      </c>
      <c r="G83">
        <v>10</v>
      </c>
      <c r="H83">
        <v>0.57661191837656223</v>
      </c>
      <c r="I83">
        <v>0.90909090909090906</v>
      </c>
      <c r="L83">
        <f t="shared" si="1"/>
        <v>0.1611226387427547</v>
      </c>
    </row>
    <row r="84" spans="2:12" x14ac:dyDescent="0.3">
      <c r="C84" s="5">
        <v>58</v>
      </c>
      <c r="D84" s="5">
        <v>4.5273490000000001</v>
      </c>
      <c r="E84" s="4">
        <v>1.9393136666666668</v>
      </c>
      <c r="G84">
        <v>12</v>
      </c>
      <c r="H84">
        <v>0.42875980912520328</v>
      </c>
      <c r="I84">
        <v>1.0909090909090908</v>
      </c>
      <c r="L84">
        <f t="shared" si="1"/>
        <v>0.18366156304583284</v>
      </c>
    </row>
    <row r="85" spans="2:12" x14ac:dyDescent="0.3">
      <c r="C85" s="5">
        <v>60</v>
      </c>
      <c r="D85" s="5">
        <v>3.013741</v>
      </c>
      <c r="E85" s="4">
        <v>2.0189436666666665</v>
      </c>
      <c r="G85">
        <v>14</v>
      </c>
      <c r="H85">
        <v>0.28541449221449444</v>
      </c>
      <c r="I85">
        <v>1.2727272727272727</v>
      </c>
      <c r="L85">
        <f t="shared" si="1"/>
        <v>0.19120287547853348</v>
      </c>
    </row>
    <row r="86" spans="2:12" x14ac:dyDescent="0.3">
      <c r="C86" s="5">
        <v>62</v>
      </c>
      <c r="D86" s="5">
        <v>1.1568350000000001</v>
      </c>
      <c r="E86" s="4">
        <v>2.2350573333333332</v>
      </c>
      <c r="G86">
        <v>16</v>
      </c>
      <c r="H86">
        <v>0.10955734885677128</v>
      </c>
      <c r="I86">
        <v>1.4545454545454546</v>
      </c>
      <c r="L86">
        <f t="shared" si="1"/>
        <v>0.21166979349071313</v>
      </c>
    </row>
    <row r="87" spans="2:12" x14ac:dyDescent="0.3">
      <c r="C87" s="5">
        <v>64</v>
      </c>
      <c r="D87" s="5">
        <v>0.37006</v>
      </c>
      <c r="E87" s="4">
        <v>2.043782666666667</v>
      </c>
      <c r="G87">
        <v>18</v>
      </c>
      <c r="H87">
        <v>3.5046305236214999E-2</v>
      </c>
      <c r="I87">
        <v>1.6363636363636365</v>
      </c>
      <c r="L87">
        <f t="shared" si="1"/>
        <v>0.19355523840099809</v>
      </c>
    </row>
    <row r="88" spans="2:12" x14ac:dyDescent="0.3">
      <c r="C88" s="5">
        <v>66</v>
      </c>
      <c r="D88" s="5">
        <v>0</v>
      </c>
      <c r="E88" s="4">
        <v>1.8306996666666668</v>
      </c>
      <c r="G88">
        <v>20</v>
      </c>
      <c r="H88">
        <v>0</v>
      </c>
      <c r="I88">
        <v>1.8181818181818181</v>
      </c>
      <c r="L88">
        <f t="shared" si="1"/>
        <v>0.17337533789745471</v>
      </c>
    </row>
    <row r="93" spans="2:12" x14ac:dyDescent="0.3">
      <c r="B93" t="s">
        <v>3</v>
      </c>
      <c r="F93" t="s">
        <v>19</v>
      </c>
      <c r="G93">
        <v>9.6984589999999997</v>
      </c>
    </row>
    <row r="94" spans="2:12" x14ac:dyDescent="0.3">
      <c r="C94" s="2">
        <v>20</v>
      </c>
      <c r="D94" s="2">
        <v>-0.32811499999999999</v>
      </c>
      <c r="E94">
        <v>1.5687196666666667</v>
      </c>
      <c r="G94">
        <v>-26</v>
      </c>
      <c r="H94">
        <v>0</v>
      </c>
      <c r="I94">
        <v>-2</v>
      </c>
      <c r="J94">
        <v>0.22901633007713673</v>
      </c>
      <c r="L94">
        <f>E94/9.698459</f>
        <v>0.16174937344857226</v>
      </c>
    </row>
    <row r="95" spans="2:12" x14ac:dyDescent="0.3">
      <c r="C95" s="2">
        <v>22</v>
      </c>
      <c r="D95" s="2">
        <v>0.54714700000000005</v>
      </c>
      <c r="E95">
        <v>1.9250623333333332</v>
      </c>
      <c r="G95">
        <v>-24</v>
      </c>
      <c r="H95">
        <v>5.6415869778899931E-2</v>
      </c>
      <c r="I95">
        <v>-1.8461538461538463</v>
      </c>
      <c r="J95">
        <v>0.13732225822677119</v>
      </c>
      <c r="L95">
        <f t="shared" ref="L95:L120" si="2">E95/9.698459</f>
        <v>0.19849156792159797</v>
      </c>
    </row>
    <row r="96" spans="2:12" x14ac:dyDescent="0.3">
      <c r="C96" s="2">
        <v>24</v>
      </c>
      <c r="D96" s="2">
        <v>1.3802829999999999</v>
      </c>
      <c r="E96">
        <v>2.0639183333333335</v>
      </c>
      <c r="G96">
        <v>-22</v>
      </c>
      <c r="H96">
        <v>0.14231982627343168</v>
      </c>
      <c r="I96">
        <v>-1.6923076923076923</v>
      </c>
      <c r="J96">
        <v>0.14351156388249703</v>
      </c>
      <c r="L96">
        <f t="shared" si="2"/>
        <v>0.21280889400401998</v>
      </c>
    </row>
    <row r="97" spans="3:12" x14ac:dyDescent="0.3">
      <c r="C97" s="2">
        <v>26</v>
      </c>
      <c r="D97" s="2">
        <v>2.3851040000000001</v>
      </c>
      <c r="E97">
        <v>2.0569976666666672</v>
      </c>
      <c r="G97">
        <v>-20</v>
      </c>
      <c r="H97">
        <v>0.24592607959676896</v>
      </c>
      <c r="I97">
        <v>-1.5384615384615385</v>
      </c>
      <c r="J97">
        <v>0.22776404396765521</v>
      </c>
      <c r="L97">
        <f t="shared" si="2"/>
        <v>0.2120953098493964</v>
      </c>
    </row>
    <row r="98" spans="3:12" x14ac:dyDescent="0.3">
      <c r="C98" s="2">
        <v>28</v>
      </c>
      <c r="D98" s="2">
        <v>3.4239660000000001</v>
      </c>
      <c r="E98">
        <v>2.0334893333333333</v>
      </c>
      <c r="G98">
        <v>-18</v>
      </c>
      <c r="H98">
        <v>0.3530422719733104</v>
      </c>
      <c r="I98">
        <v>-1.3846153846153846</v>
      </c>
      <c r="J98">
        <v>0.28638956008905092</v>
      </c>
      <c r="L98">
        <f t="shared" si="2"/>
        <v>0.2096713852513408</v>
      </c>
    </row>
    <row r="99" spans="3:12" x14ac:dyDescent="0.3">
      <c r="C99" s="2">
        <v>30</v>
      </c>
      <c r="D99" s="2">
        <v>4.4050770000000004</v>
      </c>
      <c r="E99">
        <v>1.9268483333333333</v>
      </c>
      <c r="G99">
        <v>-16</v>
      </c>
      <c r="H99">
        <v>0.45420380701717672</v>
      </c>
      <c r="I99">
        <v>-1.2307692307692308</v>
      </c>
      <c r="J99">
        <v>0.21241982681590771</v>
      </c>
      <c r="L99">
        <f t="shared" si="2"/>
        <v>0.19867572088857965</v>
      </c>
    </row>
    <row r="100" spans="3:12" x14ac:dyDescent="0.3">
      <c r="C100" s="2">
        <v>32</v>
      </c>
      <c r="D100" s="2">
        <v>5.1652639999999996</v>
      </c>
      <c r="E100">
        <v>1.911035</v>
      </c>
      <c r="G100">
        <v>-14</v>
      </c>
      <c r="H100">
        <v>0.53258605310390028</v>
      </c>
      <c r="I100">
        <v>-1.0769230769230769</v>
      </c>
      <c r="J100">
        <v>8.161638600489475E-2</v>
      </c>
      <c r="L100">
        <f t="shared" si="2"/>
        <v>0.19704522130783872</v>
      </c>
    </row>
    <row r="101" spans="3:12" x14ac:dyDescent="0.3">
      <c r="C101" s="2">
        <v>34</v>
      </c>
      <c r="D101" s="2">
        <v>6.1962229999999998</v>
      </c>
      <c r="E101">
        <v>1.7395246666666668</v>
      </c>
      <c r="G101">
        <v>-12</v>
      </c>
      <c r="H101">
        <v>0.63888737375700611</v>
      </c>
      <c r="I101">
        <v>-0.92307692307692313</v>
      </c>
      <c r="J101">
        <v>0.44362960212828428</v>
      </c>
      <c r="L101">
        <f t="shared" si="2"/>
        <v>0.17936093421301949</v>
      </c>
    </row>
    <row r="102" spans="3:12" x14ac:dyDescent="0.3">
      <c r="C102" s="2">
        <v>36</v>
      </c>
      <c r="D102" s="2">
        <v>6.7322230000000003</v>
      </c>
      <c r="E102">
        <v>1.7109663333333334</v>
      </c>
      <c r="G102">
        <v>-10</v>
      </c>
      <c r="H102">
        <v>0.69415388568431335</v>
      </c>
      <c r="I102">
        <v>-0.76923076923076927</v>
      </c>
      <c r="J102">
        <v>0.12366802628205883</v>
      </c>
      <c r="L102">
        <f t="shared" si="2"/>
        <v>0.17641630833654434</v>
      </c>
    </row>
    <row r="103" spans="3:12" x14ac:dyDescent="0.3">
      <c r="C103" s="2">
        <v>38</v>
      </c>
      <c r="D103" s="2">
        <v>8.0789539999999995</v>
      </c>
      <c r="E103">
        <v>1.5766063333333333</v>
      </c>
      <c r="G103">
        <v>-8</v>
      </c>
      <c r="H103">
        <v>0.8330141932857581</v>
      </c>
      <c r="I103">
        <v>-0.61538461538461542</v>
      </c>
      <c r="J103">
        <v>0.31200521034431455</v>
      </c>
      <c r="L103">
        <f t="shared" si="2"/>
        <v>0.16256256105566186</v>
      </c>
    </row>
    <row r="104" spans="3:12" x14ac:dyDescent="0.3">
      <c r="C104" s="2">
        <v>40</v>
      </c>
      <c r="D104" s="2">
        <v>8.0456900000000005</v>
      </c>
      <c r="E104">
        <v>1.6075429999999999</v>
      </c>
      <c r="G104">
        <v>-6</v>
      </c>
      <c r="H104">
        <v>0.82958437005301566</v>
      </c>
      <c r="I104">
        <v>-0.46153846153846156</v>
      </c>
      <c r="J104">
        <v>0.40372756646592756</v>
      </c>
      <c r="L104">
        <f t="shared" si="2"/>
        <v>0.16575241489395376</v>
      </c>
    </row>
    <row r="105" spans="3:12" x14ac:dyDescent="0.3">
      <c r="C105" s="2">
        <v>42</v>
      </c>
      <c r="D105" s="2">
        <v>8.8180209999999999</v>
      </c>
      <c r="E105">
        <v>1.5855223333333335</v>
      </c>
      <c r="G105">
        <v>-4</v>
      </c>
      <c r="H105">
        <v>0.90921877382788341</v>
      </c>
      <c r="I105">
        <v>-0.30769230769230771</v>
      </c>
      <c r="J105">
        <v>0.17149248632083039</v>
      </c>
      <c r="L105">
        <f t="shared" si="2"/>
        <v>0.1634818823622736</v>
      </c>
    </row>
    <row r="106" spans="3:12" x14ac:dyDescent="0.3">
      <c r="C106" s="2">
        <v>44</v>
      </c>
      <c r="D106" s="2">
        <v>9.4063099999999995</v>
      </c>
      <c r="E106">
        <v>1.5022446666666667</v>
      </c>
      <c r="G106">
        <v>-2</v>
      </c>
      <c r="H106">
        <v>0.96987676083386032</v>
      </c>
      <c r="I106">
        <v>-0.15384615384615385</v>
      </c>
      <c r="J106">
        <v>3.0192752449883637E-2</v>
      </c>
      <c r="L106">
        <f t="shared" si="2"/>
        <v>0.15489519176878169</v>
      </c>
    </row>
    <row r="107" spans="3:12" x14ac:dyDescent="0.3">
      <c r="C107" s="2">
        <v>46</v>
      </c>
      <c r="D107" s="2">
        <v>9.6984589999999997</v>
      </c>
      <c r="E107">
        <v>1.4104556666666668</v>
      </c>
      <c r="G107">
        <v>0</v>
      </c>
      <c r="H107">
        <v>1</v>
      </c>
      <c r="I107">
        <v>0</v>
      </c>
      <c r="J107">
        <v>0.28592640514737339</v>
      </c>
      <c r="L107">
        <f t="shared" si="2"/>
        <v>0.14543090471039438</v>
      </c>
    </row>
    <row r="108" spans="3:12" x14ac:dyDescent="0.3">
      <c r="C108" s="2">
        <v>48</v>
      </c>
      <c r="D108" s="2">
        <v>9.2298600000000004</v>
      </c>
      <c r="E108">
        <v>1.4817596666666668</v>
      </c>
      <c r="G108">
        <v>2</v>
      </c>
      <c r="H108">
        <v>0.95168314883838767</v>
      </c>
      <c r="I108">
        <v>0.15384615384615385</v>
      </c>
      <c r="J108">
        <v>2.25779195232871E-2</v>
      </c>
      <c r="L108">
        <f t="shared" si="2"/>
        <v>0.15278300054335095</v>
      </c>
    </row>
    <row r="109" spans="3:12" x14ac:dyDescent="0.3">
      <c r="C109" s="2">
        <v>50</v>
      </c>
      <c r="D109" s="2">
        <v>9.0135020000000008</v>
      </c>
      <c r="E109">
        <v>1.5487976666666665</v>
      </c>
      <c r="G109">
        <v>4</v>
      </c>
      <c r="H109">
        <v>0.92937465632426774</v>
      </c>
      <c r="I109">
        <v>0.30769230769230771</v>
      </c>
      <c r="J109">
        <v>0.26390073602019415</v>
      </c>
      <c r="L109">
        <f t="shared" si="2"/>
        <v>0.15969523268249797</v>
      </c>
    </row>
    <row r="110" spans="3:12" x14ac:dyDescent="0.3">
      <c r="C110" s="2">
        <v>52</v>
      </c>
      <c r="D110" s="2">
        <v>8.6954779999999996</v>
      </c>
      <c r="E110">
        <v>1.559455</v>
      </c>
      <c r="G110">
        <v>6</v>
      </c>
      <c r="H110">
        <v>0.89658346753850271</v>
      </c>
      <c r="I110">
        <v>0.46153846153846156</v>
      </c>
      <c r="J110">
        <v>0.45134343000424881</v>
      </c>
      <c r="L110">
        <f t="shared" si="2"/>
        <v>0.16079410141343073</v>
      </c>
    </row>
    <row r="111" spans="3:12" x14ac:dyDescent="0.3">
      <c r="C111" s="2">
        <v>54</v>
      </c>
      <c r="D111" s="2">
        <v>7.2843299999999997</v>
      </c>
      <c r="E111">
        <v>1.6940756666666665</v>
      </c>
      <c r="G111">
        <v>8</v>
      </c>
      <c r="H111">
        <v>0.75108117691686893</v>
      </c>
      <c r="I111">
        <v>0.61538461538461542</v>
      </c>
      <c r="J111">
        <v>7.0223481546417318E-2</v>
      </c>
      <c r="L111">
        <f t="shared" si="2"/>
        <v>0.17467472581640719</v>
      </c>
    </row>
    <row r="112" spans="3:12" x14ac:dyDescent="0.3">
      <c r="C112" s="2">
        <v>56</v>
      </c>
      <c r="D112" s="2">
        <v>6.2754789999999998</v>
      </c>
      <c r="E112">
        <v>1.8477676666666667</v>
      </c>
      <c r="G112">
        <v>10</v>
      </c>
      <c r="H112">
        <v>0.64705939366243648</v>
      </c>
      <c r="I112">
        <v>0.76923076923076927</v>
      </c>
      <c r="J112">
        <v>0.31261827192360353</v>
      </c>
      <c r="L112">
        <f t="shared" si="2"/>
        <v>0.19052177945657828</v>
      </c>
    </row>
    <row r="113" spans="2:12" x14ac:dyDescent="0.3">
      <c r="C113" s="2">
        <v>58</v>
      </c>
      <c r="D113" s="2">
        <v>5.030011</v>
      </c>
      <c r="E113">
        <v>1.8227353333333334</v>
      </c>
      <c r="G113">
        <v>12</v>
      </c>
      <c r="H113">
        <v>0.51864022933952703</v>
      </c>
      <c r="I113">
        <v>0.92307692307692313</v>
      </c>
      <c r="J113">
        <v>0.47939859865460571</v>
      </c>
      <c r="L113">
        <f t="shared" si="2"/>
        <v>0.18794071649252045</v>
      </c>
    </row>
    <row r="114" spans="2:12" x14ac:dyDescent="0.3">
      <c r="C114" s="2">
        <v>60</v>
      </c>
      <c r="D114" s="2">
        <v>4.4369649999999998</v>
      </c>
      <c r="E114">
        <v>1.8918383333333333</v>
      </c>
      <c r="G114">
        <v>14</v>
      </c>
      <c r="H114">
        <v>0.45749175204019527</v>
      </c>
      <c r="I114">
        <v>1.0769230769230769</v>
      </c>
      <c r="J114">
        <v>0.38829991071399972</v>
      </c>
      <c r="L114">
        <f t="shared" si="2"/>
        <v>0.19506586905541728</v>
      </c>
    </row>
    <row r="115" spans="2:12" x14ac:dyDescent="0.3">
      <c r="C115" s="2">
        <v>62</v>
      </c>
      <c r="D115" s="2">
        <v>3.6248469999999999</v>
      </c>
      <c r="E115">
        <v>1.9934799999999999</v>
      </c>
      <c r="G115">
        <v>16</v>
      </c>
      <c r="H115">
        <v>0.37375494395552944</v>
      </c>
      <c r="I115">
        <v>1.2307692307692308</v>
      </c>
      <c r="J115">
        <v>0.20504187466100693</v>
      </c>
      <c r="L115">
        <f t="shared" si="2"/>
        <v>0.20554605633740369</v>
      </c>
    </row>
    <row r="116" spans="2:12" x14ac:dyDescent="0.3">
      <c r="C116" s="2">
        <v>64</v>
      </c>
      <c r="D116" s="2">
        <v>2.666169</v>
      </c>
      <c r="E116">
        <v>2.0083703333333331</v>
      </c>
      <c r="G116">
        <v>18</v>
      </c>
      <c r="H116">
        <v>0.27490645678865067</v>
      </c>
      <c r="I116">
        <v>1.3846153846153846</v>
      </c>
      <c r="J116">
        <v>1.5860405102014228E-2</v>
      </c>
      <c r="L116">
        <f t="shared" si="2"/>
        <v>0.20708138615973251</v>
      </c>
    </row>
    <row r="117" spans="2:12" x14ac:dyDescent="0.3">
      <c r="C117" s="2">
        <v>66</v>
      </c>
      <c r="D117" s="2">
        <v>1.818379</v>
      </c>
      <c r="E117">
        <v>2.0621826666666667</v>
      </c>
      <c r="G117">
        <v>20</v>
      </c>
      <c r="H117">
        <v>0.18749153860422568</v>
      </c>
      <c r="I117">
        <v>1.5384615384615385</v>
      </c>
      <c r="J117">
        <v>0.16005149860123138</v>
      </c>
      <c r="L117">
        <f t="shared" si="2"/>
        <v>0.21262993086496182</v>
      </c>
    </row>
    <row r="118" spans="2:12" x14ac:dyDescent="0.3">
      <c r="C118" s="2">
        <v>68</v>
      </c>
      <c r="D118" s="2">
        <v>1.1091059999999999</v>
      </c>
      <c r="E118">
        <v>2.0428683333333333</v>
      </c>
      <c r="G118">
        <v>22</v>
      </c>
      <c r="H118">
        <v>0.11435899249561193</v>
      </c>
      <c r="I118">
        <v>1.6923076923076923</v>
      </c>
      <c r="J118">
        <v>5.5867799674767855E-2</v>
      </c>
      <c r="L118">
        <f t="shared" si="2"/>
        <v>0.21063844610090462</v>
      </c>
    </row>
    <row r="119" spans="2:12" x14ac:dyDescent="0.3">
      <c r="C119" s="2">
        <v>70</v>
      </c>
      <c r="D119" s="2">
        <v>0.44947599999999999</v>
      </c>
      <c r="E119">
        <v>1.940728</v>
      </c>
      <c r="G119">
        <v>24</v>
      </c>
      <c r="H119">
        <v>4.6345094617608835E-2</v>
      </c>
      <c r="I119">
        <v>1.8461538461538463</v>
      </c>
      <c r="J119">
        <v>0.1075375063896311</v>
      </c>
      <c r="L119">
        <f t="shared" si="2"/>
        <v>0.20010684171578186</v>
      </c>
    </row>
    <row r="120" spans="2:12" x14ac:dyDescent="0.3">
      <c r="C120" s="2">
        <v>72</v>
      </c>
      <c r="D120" s="2">
        <v>-0.55803700000000001</v>
      </c>
      <c r="E120">
        <v>1.6988450000000002</v>
      </c>
      <c r="G120">
        <v>26</v>
      </c>
      <c r="H120">
        <v>0</v>
      </c>
      <c r="I120">
        <v>2</v>
      </c>
      <c r="J120">
        <v>0.19298641114855722</v>
      </c>
      <c r="L120">
        <f t="shared" si="2"/>
        <v>0.17516648778945193</v>
      </c>
    </row>
    <row r="125" spans="2:12" x14ac:dyDescent="0.3">
      <c r="B125" t="s">
        <v>4</v>
      </c>
      <c r="E125" t="s">
        <v>35</v>
      </c>
      <c r="F125" t="s">
        <v>6</v>
      </c>
      <c r="G125">
        <v>8.550084</v>
      </c>
    </row>
    <row r="126" spans="2:12" x14ac:dyDescent="0.3">
      <c r="C126" s="5">
        <v>16</v>
      </c>
      <c r="D126" s="5">
        <v>-0.178678</v>
      </c>
      <c r="E126">
        <v>1.554284</v>
      </c>
      <c r="G126">
        <v>-32</v>
      </c>
      <c r="H126">
        <v>0</v>
      </c>
      <c r="I126">
        <v>-2</v>
      </c>
      <c r="J126">
        <v>0.30246359974769427</v>
      </c>
      <c r="L126">
        <f t="shared" ref="L126:L158" si="3">E126/8.550084</f>
        <v>0.18178581637326605</v>
      </c>
    </row>
    <row r="127" spans="2:12" x14ac:dyDescent="0.3">
      <c r="C127" s="5">
        <v>18</v>
      </c>
      <c r="D127" s="5">
        <v>5.425E-2</v>
      </c>
      <c r="E127">
        <v>1.7500869999999999</v>
      </c>
      <c r="G127">
        <v>-30</v>
      </c>
      <c r="H127">
        <v>6.3449669032491374E-3</v>
      </c>
      <c r="I127">
        <v>-1.875</v>
      </c>
      <c r="J127">
        <v>0.20150536415771503</v>
      </c>
      <c r="L127">
        <f t="shared" si="3"/>
        <v>0.20468652705634235</v>
      </c>
    </row>
    <row r="128" spans="2:12" x14ac:dyDescent="0.3">
      <c r="C128" s="5">
        <v>20</v>
      </c>
      <c r="D128" s="5">
        <v>0.52786599999999995</v>
      </c>
      <c r="E128">
        <v>1.8943383333333335</v>
      </c>
      <c r="G128">
        <v>-28</v>
      </c>
      <c r="H128">
        <v>6.1738106900470213E-2</v>
      </c>
      <c r="I128">
        <v>-1.75</v>
      </c>
      <c r="J128">
        <v>0.21277022666717246</v>
      </c>
      <c r="L128">
        <f t="shared" si="3"/>
        <v>0.22155786227753241</v>
      </c>
    </row>
    <row r="129" spans="3:12" x14ac:dyDescent="0.3">
      <c r="C129" s="5">
        <v>22</v>
      </c>
      <c r="D129" s="5">
        <v>0.99284399999999995</v>
      </c>
      <c r="E129">
        <v>2.1421079999999999</v>
      </c>
      <c r="G129">
        <v>-26</v>
      </c>
      <c r="H129">
        <v>0.11612096442561265</v>
      </c>
      <c r="I129">
        <v>-1.625</v>
      </c>
      <c r="J129">
        <v>0.38728804005287948</v>
      </c>
      <c r="L129">
        <f t="shared" si="3"/>
        <v>0.25053648595733091</v>
      </c>
    </row>
    <row r="130" spans="3:12" x14ac:dyDescent="0.3">
      <c r="C130" s="5">
        <v>24</v>
      </c>
      <c r="D130" s="5">
        <v>1.8731819999999999</v>
      </c>
      <c r="E130">
        <v>2.1498680000000001</v>
      </c>
      <c r="G130">
        <v>-24</v>
      </c>
      <c r="H130">
        <v>0.21908346163616638</v>
      </c>
      <c r="I130">
        <v>-1.5</v>
      </c>
      <c r="J130">
        <v>0.38594908165499348</v>
      </c>
      <c r="L130">
        <f t="shared" si="3"/>
        <v>0.25144407937980495</v>
      </c>
    </row>
    <row r="131" spans="3:12" x14ac:dyDescent="0.3">
      <c r="C131" s="5">
        <v>26</v>
      </c>
      <c r="D131" s="5">
        <v>2.3795320000000002</v>
      </c>
      <c r="E131">
        <v>2.1739983333333335</v>
      </c>
      <c r="G131">
        <v>-22</v>
      </c>
      <c r="H131">
        <v>0.27830510203174613</v>
      </c>
      <c r="I131">
        <v>-1.375</v>
      </c>
      <c r="J131">
        <v>0.43487868115870421</v>
      </c>
      <c r="L131">
        <f t="shared" si="3"/>
        <v>0.25426631286117579</v>
      </c>
    </row>
    <row r="132" spans="3:12" x14ac:dyDescent="0.3">
      <c r="C132" s="5">
        <v>28</v>
      </c>
      <c r="D132" s="5">
        <v>3.5969099999999998</v>
      </c>
      <c r="E132">
        <v>2.1058253333333332</v>
      </c>
      <c r="G132">
        <v>-20</v>
      </c>
      <c r="H132">
        <v>0.42068709500397888</v>
      </c>
      <c r="I132">
        <v>-1.25</v>
      </c>
      <c r="J132">
        <v>0.3517478143703715</v>
      </c>
      <c r="L132">
        <f t="shared" si="3"/>
        <v>0.2462929409036605</v>
      </c>
    </row>
    <row r="133" spans="3:12" x14ac:dyDescent="0.3">
      <c r="C133" s="5">
        <v>30</v>
      </c>
      <c r="D133" s="5">
        <v>4.7058809999999998</v>
      </c>
      <c r="E133">
        <v>1.9708223333333335</v>
      </c>
      <c r="G133">
        <v>-18</v>
      </c>
      <c r="H133">
        <v>0.5503900312558333</v>
      </c>
      <c r="I133">
        <v>-1.125</v>
      </c>
      <c r="J133">
        <v>0.19195606964702422</v>
      </c>
      <c r="L133">
        <f t="shared" si="3"/>
        <v>0.23050327146883393</v>
      </c>
    </row>
    <row r="134" spans="3:12" x14ac:dyDescent="0.3">
      <c r="C134" s="5">
        <v>32</v>
      </c>
      <c r="D134" s="5">
        <v>5.0866959999999999</v>
      </c>
      <c r="E134">
        <v>1.9151763333333331</v>
      </c>
      <c r="G134">
        <v>-16</v>
      </c>
      <c r="H134">
        <v>0.59492935975833683</v>
      </c>
      <c r="I134">
        <v>-1</v>
      </c>
      <c r="J134">
        <v>0.11944568995572837</v>
      </c>
      <c r="L134">
        <f t="shared" si="3"/>
        <v>0.22399503131587165</v>
      </c>
    </row>
    <row r="135" spans="3:12" x14ac:dyDescent="0.3">
      <c r="C135" s="5">
        <v>34</v>
      </c>
      <c r="D135" s="5">
        <v>6.0776960000000004</v>
      </c>
      <c r="E135">
        <v>1.8339783333333333</v>
      </c>
      <c r="G135">
        <v>-14</v>
      </c>
      <c r="H135">
        <v>0.71083465378819677</v>
      </c>
      <c r="I135">
        <v>-0.875</v>
      </c>
      <c r="J135">
        <v>0.17032739140353625</v>
      </c>
      <c r="L135">
        <f t="shared" si="3"/>
        <v>0.21449828251200026</v>
      </c>
    </row>
    <row r="136" spans="3:12" x14ac:dyDescent="0.3">
      <c r="C136" s="5">
        <v>36</v>
      </c>
      <c r="D136" s="5">
        <v>6.6481669999999999</v>
      </c>
      <c r="E136">
        <v>1.7148186666666667</v>
      </c>
      <c r="G136">
        <v>-12</v>
      </c>
      <c r="H136">
        <v>0.77755575266862875</v>
      </c>
      <c r="I136">
        <v>-0.75</v>
      </c>
      <c r="J136">
        <v>4.3931159628825239E-2</v>
      </c>
      <c r="L136">
        <f t="shared" si="3"/>
        <v>0.20056161631472472</v>
      </c>
    </row>
    <row r="137" spans="3:12" x14ac:dyDescent="0.3">
      <c r="C137" s="5">
        <v>38</v>
      </c>
      <c r="D137" s="5">
        <v>7.0261969999999998</v>
      </c>
      <c r="E137">
        <v>1.6011753333333332</v>
      </c>
      <c r="G137">
        <v>-10</v>
      </c>
      <c r="H137">
        <v>0.82176935337711299</v>
      </c>
      <c r="I137">
        <v>-0.625</v>
      </c>
      <c r="J137">
        <v>7.4517273145224799E-2</v>
      </c>
      <c r="L137">
        <f t="shared" si="3"/>
        <v>0.18727012896403511</v>
      </c>
    </row>
    <row r="138" spans="3:12" x14ac:dyDescent="0.3">
      <c r="C138" s="5">
        <v>40</v>
      </c>
      <c r="D138" s="5">
        <v>7.8013300000000001</v>
      </c>
      <c r="E138">
        <v>1.5680976666666666</v>
      </c>
      <c r="G138">
        <v>-8</v>
      </c>
      <c r="H138">
        <v>0.91242729311197412</v>
      </c>
      <c r="I138">
        <v>-0.5</v>
      </c>
      <c r="J138">
        <v>0.14369468600241717</v>
      </c>
      <c r="L138">
        <f t="shared" si="3"/>
        <v>0.18340143402879627</v>
      </c>
    </row>
    <row r="139" spans="3:12" x14ac:dyDescent="0.3">
      <c r="C139" s="5">
        <v>42</v>
      </c>
      <c r="D139" s="5">
        <v>8.0134819999999998</v>
      </c>
      <c r="E139">
        <v>1.5188759999999999</v>
      </c>
      <c r="G139">
        <v>-6</v>
      </c>
      <c r="H139">
        <v>0.93724014875175488</v>
      </c>
      <c r="I139">
        <v>-0.375</v>
      </c>
      <c r="J139">
        <v>9.376936834062663E-2</v>
      </c>
      <c r="L139">
        <f t="shared" si="3"/>
        <v>0.17764457050948271</v>
      </c>
    </row>
    <row r="140" spans="3:12" x14ac:dyDescent="0.3">
      <c r="C140" s="5">
        <v>44</v>
      </c>
      <c r="D140" s="5">
        <v>8.4416689999999992</v>
      </c>
      <c r="E140">
        <v>1.4931703333333335</v>
      </c>
      <c r="G140">
        <v>-4</v>
      </c>
      <c r="H140">
        <v>0.98732000761629934</v>
      </c>
      <c r="I140">
        <v>-0.25</v>
      </c>
      <c r="J140">
        <v>6.1480652574610842E-2</v>
      </c>
      <c r="L140">
        <f t="shared" si="3"/>
        <v>0.17463808932559416</v>
      </c>
    </row>
    <row r="141" spans="3:12" x14ac:dyDescent="0.3">
      <c r="C141" s="5">
        <v>46</v>
      </c>
      <c r="D141" s="5">
        <v>8.1241920000000007</v>
      </c>
      <c r="E141">
        <v>1.6365196666666666</v>
      </c>
      <c r="G141">
        <v>-2</v>
      </c>
      <c r="H141">
        <v>0.95018855955099402</v>
      </c>
      <c r="I141">
        <v>-0.125</v>
      </c>
      <c r="J141">
        <v>0.15648837107700153</v>
      </c>
      <c r="L141">
        <f t="shared" si="3"/>
        <v>0.19140392850721311</v>
      </c>
    </row>
    <row r="142" spans="3:12" x14ac:dyDescent="0.3">
      <c r="C142" s="5">
        <v>48</v>
      </c>
      <c r="D142" s="5">
        <v>8.550084</v>
      </c>
      <c r="E142">
        <v>1.4625776666666666</v>
      </c>
      <c r="G142">
        <v>0</v>
      </c>
      <c r="H142">
        <v>1</v>
      </c>
      <c r="I142">
        <v>0</v>
      </c>
      <c r="J142">
        <v>0.20309185627526644</v>
      </c>
      <c r="L142">
        <f t="shared" si="3"/>
        <v>0.17106003480979445</v>
      </c>
    </row>
    <row r="143" spans="3:12" x14ac:dyDescent="0.3">
      <c r="C143" s="5">
        <v>50</v>
      </c>
      <c r="D143" s="5">
        <v>8.2853750000000002</v>
      </c>
      <c r="E143">
        <v>1.4994546666666666</v>
      </c>
      <c r="G143">
        <v>2</v>
      </c>
      <c r="H143">
        <v>0.9690401872075175</v>
      </c>
      <c r="I143">
        <v>0.125</v>
      </c>
      <c r="J143">
        <v>0.22019279138367226</v>
      </c>
      <c r="L143">
        <f t="shared" si="3"/>
        <v>0.17537309185110539</v>
      </c>
    </row>
    <row r="144" spans="3:12" x14ac:dyDescent="0.3">
      <c r="C144" s="5">
        <v>52</v>
      </c>
      <c r="D144" s="5">
        <v>7.8615789999999999</v>
      </c>
      <c r="E144">
        <v>1.4840956666666667</v>
      </c>
      <c r="G144">
        <v>4</v>
      </c>
      <c r="H144">
        <v>0.9194738905489116</v>
      </c>
      <c r="I144">
        <v>0.25</v>
      </c>
      <c r="J144">
        <v>0.15773272612555694</v>
      </c>
      <c r="L144">
        <f t="shared" si="3"/>
        <v>0.17357673523051548</v>
      </c>
    </row>
    <row r="145" spans="3:12" x14ac:dyDescent="0.3">
      <c r="C145" s="5">
        <v>54</v>
      </c>
      <c r="D145" s="5">
        <v>7.4491079999999998</v>
      </c>
      <c r="E145">
        <v>1.6001966666666665</v>
      </c>
      <c r="G145">
        <v>6</v>
      </c>
      <c r="H145">
        <v>0.87123214228070744</v>
      </c>
      <c r="I145">
        <v>0.375</v>
      </c>
      <c r="J145">
        <v>0.24426932255674955</v>
      </c>
      <c r="L145">
        <f t="shared" si="3"/>
        <v>0.18715566615096021</v>
      </c>
    </row>
    <row r="146" spans="3:12" x14ac:dyDescent="0.3">
      <c r="C146" s="5">
        <v>56</v>
      </c>
      <c r="D146" s="5">
        <v>6.8178349999999996</v>
      </c>
      <c r="E146">
        <v>1.5857446666666668</v>
      </c>
      <c r="G146">
        <v>8</v>
      </c>
      <c r="H146">
        <v>0.79739976823619507</v>
      </c>
      <c r="I146">
        <v>0.5</v>
      </c>
      <c r="J146">
        <v>0.20179379349804924</v>
      </c>
      <c r="L146">
        <f t="shared" si="3"/>
        <v>0.18546539035951773</v>
      </c>
    </row>
    <row r="147" spans="3:12" x14ac:dyDescent="0.3">
      <c r="C147" s="5">
        <v>58</v>
      </c>
      <c r="D147" s="5">
        <v>6.089588</v>
      </c>
      <c r="E147">
        <v>1.8625463333333334</v>
      </c>
      <c r="G147">
        <v>10</v>
      </c>
      <c r="H147">
        <v>0.71222551731655503</v>
      </c>
      <c r="I147">
        <v>0.625</v>
      </c>
      <c r="J147">
        <v>0.17300495981425895</v>
      </c>
      <c r="L147">
        <f t="shared" si="3"/>
        <v>0.21783953623535551</v>
      </c>
    </row>
    <row r="148" spans="3:12" x14ac:dyDescent="0.3">
      <c r="C148" s="5">
        <v>60</v>
      </c>
      <c r="D148" s="5">
        <v>5.5297640000000001</v>
      </c>
      <c r="E148">
        <v>1.7629333333333335</v>
      </c>
      <c r="G148">
        <v>12</v>
      </c>
      <c r="H148">
        <v>0.64674966935997358</v>
      </c>
      <c r="I148">
        <v>0.75</v>
      </c>
      <c r="J148">
        <v>0.20705702071893159</v>
      </c>
      <c r="L148">
        <f t="shared" si="3"/>
        <v>0.20618900742183743</v>
      </c>
    </row>
    <row r="149" spans="3:12" x14ac:dyDescent="0.3">
      <c r="C149" s="5">
        <v>62</v>
      </c>
      <c r="D149" s="5">
        <v>4.268993</v>
      </c>
      <c r="E149">
        <v>1.9611586666666667</v>
      </c>
      <c r="G149">
        <v>14</v>
      </c>
      <c r="H149">
        <v>0.49929252157054832</v>
      </c>
      <c r="I149">
        <v>0.875</v>
      </c>
      <c r="J149">
        <v>0.25341662052043867</v>
      </c>
      <c r="L149">
        <f t="shared" si="3"/>
        <v>0.22937302916166283</v>
      </c>
    </row>
    <row r="150" spans="3:12" x14ac:dyDescent="0.3">
      <c r="C150" s="5">
        <v>64</v>
      </c>
      <c r="D150" s="5">
        <v>3.7226110000000001</v>
      </c>
      <c r="E150">
        <v>1.9323476666666668</v>
      </c>
      <c r="G150">
        <v>16</v>
      </c>
      <c r="H150">
        <v>0.43538882191098943</v>
      </c>
      <c r="I150">
        <v>1</v>
      </c>
      <c r="J150">
        <v>0.26474542342219992</v>
      </c>
      <c r="L150">
        <f t="shared" si="3"/>
        <v>0.22600335466489765</v>
      </c>
    </row>
    <row r="151" spans="3:12" x14ac:dyDescent="0.3">
      <c r="C151" s="5">
        <v>66</v>
      </c>
      <c r="D151" s="5">
        <v>3.0430990000000002</v>
      </c>
      <c r="E151">
        <v>2.022977</v>
      </c>
      <c r="G151">
        <v>18</v>
      </c>
      <c r="H151">
        <v>0.35591451499189952</v>
      </c>
      <c r="I151">
        <v>1.125</v>
      </c>
      <c r="J151">
        <v>6.6928194554562032E-2</v>
      </c>
      <c r="L151">
        <f t="shared" si="3"/>
        <v>0.23660317255362637</v>
      </c>
    </row>
    <row r="152" spans="3:12" x14ac:dyDescent="0.3">
      <c r="C152" s="5">
        <v>68</v>
      </c>
      <c r="D152" s="5">
        <v>2.6314440000000001</v>
      </c>
      <c r="E152">
        <v>1.982639</v>
      </c>
      <c r="G152">
        <v>20</v>
      </c>
      <c r="H152">
        <v>0.30776820438255342</v>
      </c>
      <c r="I152">
        <v>1.25</v>
      </c>
      <c r="J152">
        <v>0.24748102073290401</v>
      </c>
      <c r="L152">
        <f t="shared" si="3"/>
        <v>0.23188532416757543</v>
      </c>
    </row>
    <row r="153" spans="3:12" x14ac:dyDescent="0.3">
      <c r="C153" s="5">
        <v>70</v>
      </c>
      <c r="D153" s="5">
        <v>1.8406530000000001</v>
      </c>
      <c r="E153">
        <v>2.0620793333333332</v>
      </c>
      <c r="G153">
        <v>22</v>
      </c>
      <c r="H153">
        <v>0.21527893761043751</v>
      </c>
      <c r="I153">
        <v>1.375</v>
      </c>
      <c r="J153">
        <v>0.20385787153145124</v>
      </c>
      <c r="L153">
        <f t="shared" si="3"/>
        <v>0.24117649994237872</v>
      </c>
    </row>
    <row r="154" spans="3:12" x14ac:dyDescent="0.3">
      <c r="C154" s="5">
        <v>72</v>
      </c>
      <c r="D154" s="5">
        <v>1.338956</v>
      </c>
      <c r="E154">
        <v>2.0297076666666669</v>
      </c>
      <c r="G154">
        <v>24</v>
      </c>
      <c r="H154">
        <v>0.15660150239459636</v>
      </c>
      <c r="I154">
        <v>1.5</v>
      </c>
      <c r="J154">
        <v>9.8678984360061894E-2</v>
      </c>
      <c r="L154">
        <f t="shared" si="3"/>
        <v>0.23739037729531862</v>
      </c>
    </row>
    <row r="155" spans="3:12" x14ac:dyDescent="0.3">
      <c r="C155" s="5">
        <v>74</v>
      </c>
      <c r="D155" s="5">
        <v>0.40612799999999999</v>
      </c>
      <c r="E155">
        <v>1.9797666666666667</v>
      </c>
      <c r="G155">
        <v>26</v>
      </c>
      <c r="H155">
        <v>4.7499884211663887E-2</v>
      </c>
      <c r="I155">
        <v>1.625</v>
      </c>
      <c r="J155">
        <v>6.5944286821023407E-2</v>
      </c>
      <c r="L155">
        <f t="shared" si="3"/>
        <v>0.23154938204895609</v>
      </c>
    </row>
    <row r="156" spans="3:12" x14ac:dyDescent="0.3">
      <c r="C156" s="5">
        <v>76</v>
      </c>
      <c r="D156" s="5">
        <v>0.41079399999999999</v>
      </c>
      <c r="E156">
        <v>1.791595</v>
      </c>
      <c r="G156">
        <v>28</v>
      </c>
      <c r="H156">
        <v>4.8045609844300945E-2</v>
      </c>
      <c r="I156">
        <v>1.75</v>
      </c>
      <c r="J156">
        <v>0.14709911502566334</v>
      </c>
      <c r="L156">
        <f t="shared" si="3"/>
        <v>0.20954121620325603</v>
      </c>
    </row>
    <row r="157" spans="3:12" x14ac:dyDescent="0.3">
      <c r="C157" s="5">
        <v>78</v>
      </c>
      <c r="D157" s="5">
        <v>-0.23644899999999999</v>
      </c>
      <c r="E157">
        <v>1.7016996666666666</v>
      </c>
      <c r="G157">
        <v>30</v>
      </c>
      <c r="H157">
        <v>0</v>
      </c>
      <c r="I157">
        <v>1.875</v>
      </c>
      <c r="J157">
        <v>0.1073418291456473</v>
      </c>
      <c r="L157">
        <f t="shared" si="3"/>
        <v>0.19902724542433345</v>
      </c>
    </row>
    <row r="158" spans="3:12" x14ac:dyDescent="0.3">
      <c r="C158" s="5">
        <v>80</v>
      </c>
      <c r="D158" s="5">
        <v>-0.469447</v>
      </c>
      <c r="E158">
        <v>1.4792160000000001</v>
      </c>
      <c r="G158">
        <v>32</v>
      </c>
      <c r="H158">
        <v>0</v>
      </c>
      <c r="I158">
        <v>2</v>
      </c>
      <c r="J158">
        <v>3.7867821502343288E-2</v>
      </c>
      <c r="L158">
        <f t="shared" si="3"/>
        <v>0.17300601958998299</v>
      </c>
    </row>
    <row r="163" spans="17:23" x14ac:dyDescent="0.3">
      <c r="Q163" t="s">
        <v>53</v>
      </c>
      <c r="S163" t="s">
        <v>51</v>
      </c>
      <c r="U163" t="s">
        <v>49</v>
      </c>
      <c r="W163" t="s">
        <v>46</v>
      </c>
    </row>
    <row r="164" spans="17:23" x14ac:dyDescent="0.3">
      <c r="Q164">
        <v>3.4245088745514475E-3</v>
      </c>
      <c r="S164">
        <v>7.5519746538467896E-3</v>
      </c>
      <c r="U164">
        <v>3.6097655474432271E-3</v>
      </c>
      <c r="W164">
        <v>1.2023422226932024E-2</v>
      </c>
    </row>
    <row r="165" spans="17:23" x14ac:dyDescent="0.3">
      <c r="Q165">
        <v>5.3391407224790384E-3</v>
      </c>
      <c r="S165">
        <v>4.8453891318660409E-3</v>
      </c>
      <c r="U165">
        <v>3.4515163836044116E-3</v>
      </c>
      <c r="W165">
        <v>5.5937739069437994E-3</v>
      </c>
    </row>
    <row r="166" spans="17:23" x14ac:dyDescent="0.3">
      <c r="Q166">
        <v>2.7924748167255558E-3</v>
      </c>
      <c r="S166">
        <v>5.6095585194029041E-3</v>
      </c>
      <c r="U166">
        <v>2.7371962059938209E-3</v>
      </c>
      <c r="W166">
        <v>3.9658948568732411E-4</v>
      </c>
    </row>
    <row r="167" spans="17:23" x14ac:dyDescent="0.3">
      <c r="Q167">
        <v>3.6901333035143516E-3</v>
      </c>
      <c r="S167">
        <v>3.2153769834123262E-3</v>
      </c>
      <c r="U167">
        <v>4.3103703005854541E-3</v>
      </c>
      <c r="W167">
        <v>2.9215760969731968E-3</v>
      </c>
    </row>
    <row r="168" spans="17:23" x14ac:dyDescent="0.3">
      <c r="Q168">
        <v>2.5065156636678962E-3</v>
      </c>
      <c r="S168">
        <v>8.1622881646903345E-3</v>
      </c>
      <c r="U168">
        <v>9.5271512616890309E-3</v>
      </c>
      <c r="W168">
        <v>5.9003590529224286E-3</v>
      </c>
    </row>
    <row r="169" spans="17:23" x14ac:dyDescent="0.3">
      <c r="Q169">
        <v>8.8991439914520951E-4</v>
      </c>
      <c r="S169">
        <v>3.453338290365769E-3</v>
      </c>
      <c r="U169">
        <v>2.8842643172768793E-3</v>
      </c>
      <c r="W169">
        <v>6.7370722762158126E-3</v>
      </c>
    </row>
    <row r="170" spans="17:23" x14ac:dyDescent="0.3">
      <c r="Q170">
        <v>2.6837326944196883E-3</v>
      </c>
      <c r="S170">
        <v>3.8702723267957755E-3</v>
      </c>
      <c r="U170">
        <v>9.2093857480550715E-3</v>
      </c>
      <c r="W170">
        <v>5.452098855901923E-3</v>
      </c>
    </row>
    <row r="171" spans="17:23" x14ac:dyDescent="0.3">
      <c r="Q171">
        <v>2.467768524901711E-3</v>
      </c>
      <c r="S171">
        <v>5.2682754873530115E-3</v>
      </c>
      <c r="U171">
        <v>2.588935449104799E-3</v>
      </c>
      <c r="W171">
        <v>1.6029412213703374E-2</v>
      </c>
    </row>
    <row r="172" spans="17:23" x14ac:dyDescent="0.3">
      <c r="Q172">
        <v>1.7026942837517283E-3</v>
      </c>
      <c r="S172">
        <v>4.151955911053308E-3</v>
      </c>
      <c r="U172">
        <v>9.8631046208136081E-3</v>
      </c>
      <c r="W172">
        <v>5.8515402964355494E-3</v>
      </c>
    </row>
    <row r="173" spans="17:23" x14ac:dyDescent="0.3">
      <c r="Q173">
        <v>3.1533509503647118E-4</v>
      </c>
      <c r="S173">
        <v>5.0557624938572243E-3</v>
      </c>
      <c r="U173">
        <v>2.2167554796996302E-3</v>
      </c>
      <c r="W173">
        <v>3.7040182971617326E-3</v>
      </c>
    </row>
    <row r="174" spans="17:23" x14ac:dyDescent="0.3">
      <c r="Q174">
        <v>1.9773537437524336E-3</v>
      </c>
      <c r="S174">
        <v>2.8918568364842312E-3</v>
      </c>
      <c r="U174">
        <v>3.7755432866695623E-3</v>
      </c>
      <c r="W174">
        <v>1.1211034500857205E-2</v>
      </c>
    </row>
    <row r="175" spans="17:23" x14ac:dyDescent="0.3">
      <c r="Q175">
        <v>3.0908939180093941E-3</v>
      </c>
      <c r="S175">
        <v>3.5833853820160825E-3</v>
      </c>
      <c r="U175">
        <v>7.8267367889981995E-6</v>
      </c>
      <c r="W175">
        <v>2.1220221677068114E-3</v>
      </c>
    </row>
    <row r="176" spans="17:23" x14ac:dyDescent="0.3">
      <c r="Q176">
        <v>1.6415038317187335E-3</v>
      </c>
      <c r="S176">
        <v>5.1416671163578478E-3</v>
      </c>
      <c r="U176">
        <v>3.186972680135766E-3</v>
      </c>
      <c r="W176">
        <v>4.8023564370918781E-3</v>
      </c>
    </row>
    <row r="177" spans="17:23" x14ac:dyDescent="0.3">
      <c r="Q177">
        <v>2.8249546598042479E-3</v>
      </c>
      <c r="S177">
        <v>2.7366900256730435E-3</v>
      </c>
      <c r="U177">
        <v>6.3893752127984656E-3</v>
      </c>
      <c r="W177">
        <v>1.1207259854737096E-2</v>
      </c>
    </row>
    <row r="178" spans="17:23" x14ac:dyDescent="0.3">
      <c r="Q178">
        <v>3.5009212134279786E-3</v>
      </c>
      <c r="S178">
        <v>7.7141851553198465E-3</v>
      </c>
      <c r="U178">
        <v>1.0182137320403847E-2</v>
      </c>
      <c r="W178">
        <v>5.8037281122473791E-3</v>
      </c>
    </row>
    <row r="179" spans="17:23" x14ac:dyDescent="0.3">
      <c r="Q179">
        <v>5.1857914665451362E-3</v>
      </c>
      <c r="S179">
        <v>2.7224899809951525E-3</v>
      </c>
      <c r="U179">
        <v>4.5733486566962942E-3</v>
      </c>
      <c r="W179">
        <v>2.2423075574013098E-3</v>
      </c>
    </row>
    <row r="180" spans="17:23" x14ac:dyDescent="0.3">
      <c r="Q180">
        <v>1.6752913609655931E-3</v>
      </c>
      <c r="S180">
        <v>4.3112537365698287E-3</v>
      </c>
      <c r="U180">
        <v>3.2368401745343539E-3</v>
      </c>
      <c r="W180">
        <v>3.40456303829884E-3</v>
      </c>
    </row>
    <row r="181" spans="17:23" x14ac:dyDescent="0.3">
      <c r="Q181">
        <v>3.4646247859703963E-3</v>
      </c>
      <c r="S181">
        <v>1.5097618376195212E-2</v>
      </c>
      <c r="U181">
        <v>3.1720646100614567E-3</v>
      </c>
      <c r="W181">
        <v>1.1857421678671731E-3</v>
      </c>
    </row>
    <row r="182" spans="17:23" x14ac:dyDescent="0.3">
      <c r="Q182">
        <v>4.9080258853847949E-3</v>
      </c>
      <c r="S182">
        <v>1.0567296455415097E-4</v>
      </c>
      <c r="U182">
        <v>6.4582504965417752E-3</v>
      </c>
      <c r="W182">
        <v>7.6976777732740134E-3</v>
      </c>
    </row>
    <row r="183" spans="17:23" x14ac:dyDescent="0.3">
      <c r="Q183">
        <v>1.3900885907983493E-3</v>
      </c>
      <c r="S183">
        <v>7.8828799515459874E-4</v>
      </c>
      <c r="U183">
        <v>8.6860379480963971E-3</v>
      </c>
      <c r="W183">
        <v>5.9325693664808027E-3</v>
      </c>
    </row>
    <row r="184" spans="17:23" x14ac:dyDescent="0.3">
      <c r="S184">
        <v>5.405972022125137E-3</v>
      </c>
      <c r="U184">
        <v>7.1690672776849101E-3</v>
      </c>
      <c r="W184">
        <v>8.5979728134351688E-3</v>
      </c>
    </row>
    <row r="185" spans="17:23" x14ac:dyDescent="0.3">
      <c r="S185">
        <v>5.7471009520918747E-3</v>
      </c>
      <c r="U185">
        <v>6.6855240248246484E-3</v>
      </c>
      <c r="W185">
        <v>6.4889522045865613E-3</v>
      </c>
    </row>
    <row r="186" spans="17:23" x14ac:dyDescent="0.3">
      <c r="U186">
        <v>1.8508368997256861E-4</v>
      </c>
      <c r="W186">
        <v>7.5719401169615664E-3</v>
      </c>
    </row>
    <row r="187" spans="17:23" x14ac:dyDescent="0.3">
      <c r="U187">
        <v>6.6101083000923745E-3</v>
      </c>
      <c r="W187">
        <v>9.6195598155895349E-3</v>
      </c>
    </row>
    <row r="188" spans="17:23" x14ac:dyDescent="0.3">
      <c r="U188">
        <v>3.0471349828387322E-3</v>
      </c>
      <c r="W188">
        <v>5.6064399417024074E-3</v>
      </c>
    </row>
    <row r="189" spans="17:23" x14ac:dyDescent="0.3">
      <c r="U189">
        <v>1.9590694884651662E-3</v>
      </c>
      <c r="W189">
        <v>4.1890183830847567E-3</v>
      </c>
    </row>
    <row r="190" spans="17:23" x14ac:dyDescent="0.3">
      <c r="U190">
        <v>1.6868481289082531E-3</v>
      </c>
      <c r="W190">
        <v>9.9866231805150526E-3</v>
      </c>
    </row>
    <row r="191" spans="17:23" x14ac:dyDescent="0.3">
      <c r="W191">
        <v>4.0650422282950353E-3</v>
      </c>
    </row>
    <row r="192" spans="17:23" x14ac:dyDescent="0.3">
      <c r="W192">
        <v>2.7682415834714398E-3</v>
      </c>
    </row>
    <row r="193" spans="23:23" x14ac:dyDescent="0.3">
      <c r="W193">
        <v>1.6336500645831385E-2</v>
      </c>
    </row>
    <row r="194" spans="23:23" x14ac:dyDescent="0.3">
      <c r="W194">
        <v>5.6409989239577388E-3</v>
      </c>
    </row>
    <row r="195" spans="23:23" x14ac:dyDescent="0.3">
      <c r="W195">
        <v>1.2703781219827466E-3</v>
      </c>
    </row>
    <row r="196" spans="23:23" x14ac:dyDescent="0.3">
      <c r="W196">
        <v>4.3274220741557583E-4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1D87-1017-445A-8EF4-E0D739A01EED}">
  <dimension ref="A2:E113"/>
  <sheetViews>
    <sheetView topLeftCell="I1" workbookViewId="0">
      <selection activeCell="AE14" sqref="AE14"/>
    </sheetView>
  </sheetViews>
  <sheetFormatPr defaultRowHeight="15.6" x14ac:dyDescent="0.3"/>
  <sheetData>
    <row r="2" spans="1:3" x14ac:dyDescent="0.3">
      <c r="A2" t="s">
        <v>53</v>
      </c>
    </row>
    <row r="3" spans="1:3" x14ac:dyDescent="0.3">
      <c r="B3">
        <v>16</v>
      </c>
      <c r="C3">
        <v>0</v>
      </c>
    </row>
    <row r="4" spans="1:3" x14ac:dyDescent="0.3">
      <c r="B4">
        <v>17</v>
      </c>
      <c r="C4">
        <v>1.5608143333333333</v>
      </c>
    </row>
    <row r="5" spans="1:3" x14ac:dyDescent="0.3">
      <c r="B5">
        <v>18</v>
      </c>
      <c r="C5">
        <v>4.1025409999999995</v>
      </c>
    </row>
    <row r="6" spans="1:3" x14ac:dyDescent="0.3">
      <c r="B6">
        <v>19</v>
      </c>
      <c r="C6">
        <v>6.5111776666666659</v>
      </c>
    </row>
    <row r="7" spans="1:3" x14ac:dyDescent="0.3">
      <c r="B7">
        <v>20</v>
      </c>
      <c r="C7">
        <v>8.8900633333333321</v>
      </c>
    </row>
    <row r="8" spans="1:3" x14ac:dyDescent="0.3">
      <c r="B8">
        <v>21</v>
      </c>
      <c r="C8">
        <v>10.966024666666668</v>
      </c>
    </row>
    <row r="9" spans="1:3" x14ac:dyDescent="0.3">
      <c r="B9">
        <v>22</v>
      </c>
      <c r="C9">
        <v>12.723314999999999</v>
      </c>
    </row>
    <row r="10" spans="1:3" x14ac:dyDescent="0.3">
      <c r="B10">
        <v>23</v>
      </c>
      <c r="C10">
        <v>14.002302333333333</v>
      </c>
    </row>
    <row r="11" spans="1:3" x14ac:dyDescent="0.3">
      <c r="B11">
        <v>24</v>
      </c>
      <c r="C11">
        <v>14.810582999999999</v>
      </c>
    </row>
    <row r="12" spans="1:3" x14ac:dyDescent="0.3">
      <c r="B12">
        <v>25</v>
      </c>
      <c r="C12">
        <v>15.012970666666666</v>
      </c>
    </row>
    <row r="13" spans="1:3" x14ac:dyDescent="0.3">
      <c r="B13">
        <v>26</v>
      </c>
      <c r="C13">
        <v>14.91813</v>
      </c>
    </row>
    <row r="14" spans="1:3" x14ac:dyDescent="0.3">
      <c r="B14">
        <v>27</v>
      </c>
      <c r="C14">
        <v>14.352009333333333</v>
      </c>
    </row>
    <row r="15" spans="1:3" x14ac:dyDescent="0.3">
      <c r="B15">
        <v>28</v>
      </c>
      <c r="C15">
        <v>13.501046666666667</v>
      </c>
    </row>
    <row r="16" spans="1:3" x14ac:dyDescent="0.3">
      <c r="B16">
        <v>29</v>
      </c>
      <c r="C16">
        <v>12.197415666666666</v>
      </c>
    </row>
    <row r="17" spans="1:5" x14ac:dyDescent="0.3">
      <c r="B17">
        <v>30</v>
      </c>
      <c r="C17">
        <v>10.181883999999998</v>
      </c>
    </row>
    <row r="18" spans="1:5" x14ac:dyDescent="0.3">
      <c r="B18">
        <v>31</v>
      </c>
      <c r="C18">
        <v>8.0686236666666673</v>
      </c>
    </row>
    <row r="19" spans="1:5" x14ac:dyDescent="0.3">
      <c r="B19">
        <v>32</v>
      </c>
      <c r="C19">
        <v>5.7350120000000002</v>
      </c>
    </row>
    <row r="20" spans="1:5" x14ac:dyDescent="0.3">
      <c r="B20">
        <v>33</v>
      </c>
      <c r="C20">
        <v>3.1735509999999998</v>
      </c>
    </row>
    <row r="21" spans="1:5" x14ac:dyDescent="0.3">
      <c r="B21">
        <v>34</v>
      </c>
      <c r="C21">
        <v>0.77463099999999996</v>
      </c>
    </row>
    <row r="22" spans="1:5" x14ac:dyDescent="0.3">
      <c r="B22">
        <v>35</v>
      </c>
      <c r="C22">
        <v>0</v>
      </c>
    </row>
    <row r="25" spans="1:5" x14ac:dyDescent="0.3">
      <c r="E25" t="s">
        <v>60</v>
      </c>
    </row>
    <row r="26" spans="1:5" x14ac:dyDescent="0.3">
      <c r="A26" t="s">
        <v>51</v>
      </c>
      <c r="B26">
        <v>24</v>
      </c>
      <c r="C26">
        <v>0</v>
      </c>
      <c r="E26">
        <v>0.2686991221800572</v>
      </c>
    </row>
    <row r="27" spans="1:5" x14ac:dyDescent="0.3">
      <c r="B27">
        <v>26</v>
      </c>
      <c r="C27">
        <v>0.40609199999999995</v>
      </c>
      <c r="E27">
        <v>0.18691703861606618</v>
      </c>
    </row>
    <row r="28" spans="1:5" x14ac:dyDescent="0.3">
      <c r="B28">
        <v>28</v>
      </c>
      <c r="C28">
        <v>1.4750759999999998</v>
      </c>
      <c r="E28">
        <v>0.37289263960153463</v>
      </c>
    </row>
    <row r="29" spans="1:5" x14ac:dyDescent="0.3">
      <c r="B29">
        <v>30</v>
      </c>
      <c r="C29">
        <v>3.0443700000000002</v>
      </c>
      <c r="E29">
        <v>0.30763464681501673</v>
      </c>
    </row>
    <row r="30" spans="1:5" x14ac:dyDescent="0.3">
      <c r="B30">
        <v>32</v>
      </c>
      <c r="C30">
        <v>4.5583393333333335</v>
      </c>
      <c r="E30">
        <v>0.27472939195567203</v>
      </c>
    </row>
    <row r="31" spans="1:5" x14ac:dyDescent="0.3">
      <c r="B31">
        <v>34</v>
      </c>
      <c r="C31">
        <v>5.9242716666666668</v>
      </c>
      <c r="E31">
        <v>0.29289381795171698</v>
      </c>
    </row>
    <row r="32" spans="1:5" x14ac:dyDescent="0.3">
      <c r="B32">
        <v>36</v>
      </c>
      <c r="C32">
        <v>7.1864370000000006</v>
      </c>
      <c r="E32">
        <v>0.22088340405969853</v>
      </c>
    </row>
    <row r="33" spans="2:5" x14ac:dyDescent="0.3">
      <c r="B33">
        <v>38</v>
      </c>
      <c r="C33">
        <v>8.196890999999999</v>
      </c>
      <c r="E33">
        <v>0.16627415869280474</v>
      </c>
    </row>
    <row r="34" spans="2:5" x14ac:dyDescent="0.3">
      <c r="B34">
        <v>40</v>
      </c>
      <c r="C34">
        <v>9.1660853333333332</v>
      </c>
      <c r="E34">
        <v>0.25304934149950487</v>
      </c>
    </row>
    <row r="35" spans="2:5" x14ac:dyDescent="0.3">
      <c r="B35">
        <v>42</v>
      </c>
      <c r="C35">
        <v>9.9970400000000001</v>
      </c>
      <c r="E35">
        <v>0.25761442469900669</v>
      </c>
    </row>
    <row r="36" spans="2:5" x14ac:dyDescent="0.3">
      <c r="B36">
        <v>44</v>
      </c>
      <c r="C36">
        <v>10.225860333333335</v>
      </c>
      <c r="E36">
        <v>9.1304327774389946E-2</v>
      </c>
    </row>
    <row r="37" spans="2:5" x14ac:dyDescent="0.3">
      <c r="B37">
        <v>46</v>
      </c>
      <c r="C37">
        <v>10.430235666666666</v>
      </c>
      <c r="E37">
        <v>0.12965181040515159</v>
      </c>
    </row>
    <row r="38" spans="2:5" x14ac:dyDescent="0.3">
      <c r="B38">
        <v>48</v>
      </c>
      <c r="C38">
        <v>9.985656333333333</v>
      </c>
      <c r="E38">
        <v>7.418669415962284E-2</v>
      </c>
    </row>
    <row r="39" spans="2:5" x14ac:dyDescent="0.3">
      <c r="B39">
        <v>50</v>
      </c>
      <c r="C39">
        <v>9.2871490000000012</v>
      </c>
      <c r="E39">
        <v>5.4931076705267506E-2</v>
      </c>
    </row>
    <row r="40" spans="2:5" x14ac:dyDescent="0.3">
      <c r="B40">
        <v>52</v>
      </c>
      <c r="C40">
        <v>8.3438680000000005</v>
      </c>
      <c r="E40">
        <v>8.7329918653345634E-2</v>
      </c>
    </row>
    <row r="41" spans="2:5" x14ac:dyDescent="0.3">
      <c r="B41">
        <v>54</v>
      </c>
      <c r="C41">
        <v>7.3367113333333336</v>
      </c>
      <c r="E41">
        <v>0.13916763489164211</v>
      </c>
    </row>
    <row r="42" spans="2:5" x14ac:dyDescent="0.3">
      <c r="B42">
        <v>56</v>
      </c>
      <c r="C42">
        <v>6.0586723333333339</v>
      </c>
      <c r="E42">
        <v>0.13699490158518046</v>
      </c>
    </row>
    <row r="43" spans="2:5" x14ac:dyDescent="0.3">
      <c r="B43">
        <v>58</v>
      </c>
      <c r="C43">
        <v>4.6470356666666675</v>
      </c>
      <c r="E43">
        <v>0.10712848675461326</v>
      </c>
    </row>
    <row r="44" spans="2:5" x14ac:dyDescent="0.3">
      <c r="B44">
        <v>60</v>
      </c>
      <c r="C44">
        <v>3.5134400000000006</v>
      </c>
      <c r="E44">
        <v>0.43471275490028344</v>
      </c>
    </row>
    <row r="45" spans="2:5" x14ac:dyDescent="0.3">
      <c r="B45">
        <v>62</v>
      </c>
      <c r="C45">
        <v>1.7401549999999999</v>
      </c>
      <c r="E45">
        <v>0.50749076862638565</v>
      </c>
    </row>
    <row r="46" spans="2:5" x14ac:dyDescent="0.3">
      <c r="B46">
        <v>64</v>
      </c>
      <c r="C46">
        <v>0.57228866666666667</v>
      </c>
      <c r="E46">
        <v>0.17514000977884334</v>
      </c>
    </row>
    <row r="47" spans="2:5" x14ac:dyDescent="0.3">
      <c r="B47">
        <v>66</v>
      </c>
      <c r="C47">
        <v>0</v>
      </c>
      <c r="E47">
        <v>0.10891933326243479</v>
      </c>
    </row>
    <row r="50" spans="1:5" x14ac:dyDescent="0.3">
      <c r="A50" t="s">
        <v>3</v>
      </c>
      <c r="E50" t="s">
        <v>60</v>
      </c>
    </row>
    <row r="51" spans="1:5" x14ac:dyDescent="0.3">
      <c r="B51" s="2">
        <v>20</v>
      </c>
      <c r="C51">
        <v>0</v>
      </c>
      <c r="E51">
        <v>0</v>
      </c>
    </row>
    <row r="52" spans="1:5" x14ac:dyDescent="0.3">
      <c r="B52" s="2">
        <v>22</v>
      </c>
      <c r="C52">
        <v>0.40609766666666669</v>
      </c>
      <c r="E52">
        <v>0.12338126870126337</v>
      </c>
    </row>
    <row r="53" spans="1:5" x14ac:dyDescent="0.3">
      <c r="B53" s="2">
        <v>24</v>
      </c>
      <c r="C53">
        <v>1.3663733333333334</v>
      </c>
      <c r="E53">
        <v>0.22414442964377695</v>
      </c>
    </row>
    <row r="54" spans="1:5" x14ac:dyDescent="0.3">
      <c r="B54" s="2">
        <v>26</v>
      </c>
      <c r="C54">
        <v>2.2397520000000002</v>
      </c>
      <c r="E54">
        <v>0.16333352738797988</v>
      </c>
    </row>
    <row r="55" spans="1:5" x14ac:dyDescent="0.3">
      <c r="B55" s="2">
        <v>28</v>
      </c>
      <c r="C55">
        <v>3.2299543333333336</v>
      </c>
      <c r="E55">
        <v>0.20304199837554149</v>
      </c>
    </row>
    <row r="56" spans="1:5" x14ac:dyDescent="0.3">
      <c r="B56" s="2">
        <v>30</v>
      </c>
      <c r="C56">
        <v>4.2479786666666657</v>
      </c>
      <c r="E56">
        <v>0.15067749530813634</v>
      </c>
    </row>
    <row r="57" spans="1:5" x14ac:dyDescent="0.3">
      <c r="B57" s="2">
        <v>32</v>
      </c>
      <c r="C57">
        <v>5.0438683333333332</v>
      </c>
      <c r="E57">
        <v>0.12448950351067063</v>
      </c>
    </row>
    <row r="58" spans="1:5" x14ac:dyDescent="0.3">
      <c r="B58" s="2">
        <v>34</v>
      </c>
      <c r="C58">
        <v>5.8537220000000003</v>
      </c>
      <c r="E58">
        <v>0.31763694386988411</v>
      </c>
    </row>
    <row r="59" spans="1:5" x14ac:dyDescent="0.3">
      <c r="B59" s="2">
        <v>36</v>
      </c>
      <c r="C59">
        <v>6.7037516666666663</v>
      </c>
      <c r="E59">
        <v>0.13446598533582133</v>
      </c>
    </row>
    <row r="60" spans="1:5" x14ac:dyDescent="0.3">
      <c r="B60" s="2">
        <v>38</v>
      </c>
      <c r="C60">
        <v>7.6647970000000001</v>
      </c>
      <c r="E60">
        <v>0.40130060494472186</v>
      </c>
    </row>
    <row r="61" spans="1:5" x14ac:dyDescent="0.3">
      <c r="B61" s="2">
        <v>40</v>
      </c>
      <c r="C61">
        <v>8.4077010000000012</v>
      </c>
      <c r="E61">
        <v>0.31475330757753728</v>
      </c>
    </row>
    <row r="62" spans="1:5" x14ac:dyDescent="0.3">
      <c r="B62" s="2">
        <v>42</v>
      </c>
      <c r="C62">
        <v>8.7950386666666667</v>
      </c>
      <c r="E62">
        <v>0.27771463363376026</v>
      </c>
    </row>
    <row r="63" spans="1:5" x14ac:dyDescent="0.3">
      <c r="B63" s="2">
        <v>44</v>
      </c>
      <c r="C63">
        <v>9.3888453333333342</v>
      </c>
      <c r="E63">
        <v>2.2384747939910223E-2</v>
      </c>
    </row>
    <row r="64" spans="1:5" x14ac:dyDescent="0.3">
      <c r="B64" s="2">
        <v>46</v>
      </c>
      <c r="C64">
        <v>9.3659546666666671</v>
      </c>
      <c r="E64">
        <v>0.30303441914134654</v>
      </c>
    </row>
    <row r="65" spans="2:5" x14ac:dyDescent="0.3">
      <c r="B65" s="2">
        <v>48</v>
      </c>
      <c r="C65">
        <v>9.1172466666666665</v>
      </c>
      <c r="E65">
        <v>0.16815939531686422</v>
      </c>
    </row>
    <row r="66" spans="2:5" x14ac:dyDescent="0.3">
      <c r="B66" s="2">
        <v>50</v>
      </c>
      <c r="C66">
        <v>8.7571366666666677</v>
      </c>
      <c r="E66">
        <v>0.22230810375992477</v>
      </c>
    </row>
    <row r="67" spans="2:5" x14ac:dyDescent="0.3">
      <c r="B67" s="2">
        <v>52</v>
      </c>
      <c r="C67">
        <v>8.2131943333333339</v>
      </c>
      <c r="E67">
        <v>0.42625717955282949</v>
      </c>
    </row>
    <row r="68" spans="2:5" x14ac:dyDescent="0.3">
      <c r="B68" s="2">
        <v>54</v>
      </c>
      <c r="C68">
        <v>7.2971356666666667</v>
      </c>
      <c r="E68">
        <v>8.0866552605717623E-2</v>
      </c>
    </row>
    <row r="69" spans="2:5" x14ac:dyDescent="0.3">
      <c r="B69" s="2">
        <v>56</v>
      </c>
      <c r="C69">
        <v>6.4380280000000001</v>
      </c>
      <c r="E69">
        <v>0.24317436657879882</v>
      </c>
    </row>
    <row r="70" spans="2:5" x14ac:dyDescent="0.3">
      <c r="B70" s="2">
        <v>58</v>
      </c>
      <c r="C70">
        <v>5.340926333333333</v>
      </c>
      <c r="E70">
        <v>0.34245495350094318</v>
      </c>
    </row>
    <row r="71" spans="2:5" x14ac:dyDescent="0.3">
      <c r="B71" s="2">
        <v>60</v>
      </c>
      <c r="C71">
        <v>4.7011370000000001</v>
      </c>
      <c r="E71">
        <v>0.27515947076013952</v>
      </c>
    </row>
    <row r="72" spans="2:5" x14ac:dyDescent="0.3">
      <c r="B72" s="2">
        <v>62</v>
      </c>
      <c r="C72">
        <v>3.7332776666666665</v>
      </c>
      <c r="E72">
        <v>0.15820895055063536</v>
      </c>
    </row>
    <row r="73" spans="2:5" x14ac:dyDescent="0.3">
      <c r="B73" s="2">
        <v>64</v>
      </c>
      <c r="C73">
        <v>2.9046203333333334</v>
      </c>
      <c r="E73">
        <v>0.43258017779983299</v>
      </c>
    </row>
    <row r="74" spans="2:5" x14ac:dyDescent="0.3">
      <c r="B74" s="2">
        <v>66</v>
      </c>
      <c r="C74">
        <v>1.9969323333333333</v>
      </c>
      <c r="E74">
        <v>0.16009937202354463</v>
      </c>
    </row>
    <row r="75" spans="2:5" x14ac:dyDescent="0.3">
      <c r="B75" s="2">
        <v>68</v>
      </c>
      <c r="C75">
        <v>1.2122246666666665</v>
      </c>
      <c r="E75">
        <v>0.25016935969525378</v>
      </c>
    </row>
    <row r="76" spans="2:5" x14ac:dyDescent="0.3">
      <c r="B76" s="2">
        <v>70</v>
      </c>
      <c r="C76">
        <v>0.49434266666666665</v>
      </c>
      <c r="E76">
        <v>0.22279539154644418</v>
      </c>
    </row>
    <row r="77" spans="2:5" x14ac:dyDescent="0.3">
      <c r="B77" s="2">
        <v>72</v>
      </c>
      <c r="C77">
        <v>0</v>
      </c>
      <c r="E77">
        <v>0</v>
      </c>
    </row>
    <row r="80" spans="2:5" x14ac:dyDescent="0.3">
      <c r="E80" t="s">
        <v>60</v>
      </c>
    </row>
    <row r="81" spans="1:5" x14ac:dyDescent="0.3">
      <c r="A81" t="s">
        <v>57</v>
      </c>
      <c r="B81" s="2">
        <v>16</v>
      </c>
      <c r="C81">
        <v>0</v>
      </c>
      <c r="E81">
        <v>0</v>
      </c>
    </row>
    <row r="82" spans="1:5" x14ac:dyDescent="0.3">
      <c r="B82" s="2">
        <v>18</v>
      </c>
      <c r="C82">
        <v>0</v>
      </c>
      <c r="E82">
        <v>0</v>
      </c>
    </row>
    <row r="83" spans="1:5" x14ac:dyDescent="0.3">
      <c r="B83" s="2">
        <v>20</v>
      </c>
      <c r="C83">
        <v>0.29759000000000002</v>
      </c>
      <c r="E83">
        <v>0.21277022666717246</v>
      </c>
    </row>
    <row r="84" spans="1:5" x14ac:dyDescent="0.3">
      <c r="B84" s="2">
        <v>22</v>
      </c>
      <c r="C84">
        <v>1.310168</v>
      </c>
      <c r="E84">
        <v>0.38728804005287948</v>
      </c>
    </row>
    <row r="85" spans="1:5" x14ac:dyDescent="0.3">
      <c r="B85" s="2">
        <v>24</v>
      </c>
      <c r="C85">
        <v>2.1228566666666668</v>
      </c>
      <c r="E85">
        <v>0.38594908165499348</v>
      </c>
    </row>
    <row r="86" spans="1:5" x14ac:dyDescent="0.3">
      <c r="B86" s="2">
        <v>26</v>
      </c>
      <c r="C86">
        <v>2.5764843333333332</v>
      </c>
      <c r="E86">
        <v>0.43487868115870421</v>
      </c>
    </row>
    <row r="87" spans="1:5" x14ac:dyDescent="0.3">
      <c r="B87" s="2">
        <v>28</v>
      </c>
      <c r="C87">
        <v>3.5166016666666664</v>
      </c>
      <c r="E87">
        <v>0.3517478143703715</v>
      </c>
    </row>
    <row r="88" spans="1:5" x14ac:dyDescent="0.3">
      <c r="B88" s="2">
        <v>30</v>
      </c>
      <c r="C88">
        <v>4.5060876666666667</v>
      </c>
      <c r="E88">
        <v>0.19195606964702422</v>
      </c>
    </row>
    <row r="89" spans="1:5" x14ac:dyDescent="0.3">
      <c r="B89" s="2">
        <v>32</v>
      </c>
      <c r="C89">
        <v>5.0150229999999993</v>
      </c>
      <c r="E89">
        <v>0.11944568995572837</v>
      </c>
    </row>
    <row r="90" spans="1:5" x14ac:dyDescent="0.3">
      <c r="B90" s="2">
        <v>34</v>
      </c>
      <c r="C90">
        <v>5.8813696666666671</v>
      </c>
      <c r="E90">
        <v>0.17032739140353625</v>
      </c>
    </row>
    <row r="91" spans="1:5" x14ac:dyDescent="0.3">
      <c r="B91" s="2">
        <v>36</v>
      </c>
      <c r="C91">
        <v>6.6987733333333326</v>
      </c>
      <c r="E91">
        <v>4.3931159628825239E-2</v>
      </c>
    </row>
    <row r="92" spans="1:5" x14ac:dyDescent="0.3">
      <c r="B92" s="2">
        <v>38</v>
      </c>
      <c r="C92">
        <v>7.0751080000000002</v>
      </c>
      <c r="E92">
        <v>7.4517273145224799E-2</v>
      </c>
    </row>
    <row r="93" spans="1:5" x14ac:dyDescent="0.3">
      <c r="B93" s="2">
        <v>40</v>
      </c>
      <c r="C93">
        <v>7.7610813333333333</v>
      </c>
      <c r="E93">
        <v>0.14369468600241717</v>
      </c>
    </row>
    <row r="94" spans="1:5" x14ac:dyDescent="0.3">
      <c r="B94" s="2">
        <v>42</v>
      </c>
      <c r="C94">
        <v>8.0922789999999996</v>
      </c>
      <c r="E94">
        <v>9.376936834062663E-2</v>
      </c>
    </row>
    <row r="95" spans="1:5" x14ac:dyDescent="0.3">
      <c r="B95" s="2">
        <v>44</v>
      </c>
      <c r="C95">
        <v>8.3867600000000007</v>
      </c>
      <c r="E95">
        <v>6.1480652574610842E-2</v>
      </c>
    </row>
    <row r="96" spans="1:5" x14ac:dyDescent="0.3">
      <c r="B96" s="2">
        <v>46</v>
      </c>
      <c r="C96">
        <v>8.2879136666666664</v>
      </c>
      <c r="E96">
        <v>0.15648837107700153</v>
      </c>
    </row>
    <row r="97" spans="2:5" x14ac:dyDescent="0.3">
      <c r="B97" s="2">
        <v>48</v>
      </c>
      <c r="C97">
        <v>8.3383066666666661</v>
      </c>
      <c r="E97">
        <v>0.20309185627526644</v>
      </c>
    </row>
    <row r="98" spans="2:5" x14ac:dyDescent="0.3">
      <c r="B98" s="2">
        <v>50</v>
      </c>
      <c r="C98">
        <v>8.0791736666666676</v>
      </c>
      <c r="E98">
        <v>0.22019279138367226</v>
      </c>
    </row>
    <row r="99" spans="2:5" x14ac:dyDescent="0.3">
      <c r="B99" s="2">
        <v>52</v>
      </c>
      <c r="C99">
        <v>7.6896689999999994</v>
      </c>
      <c r="E99">
        <v>0.15773272612555694</v>
      </c>
    </row>
    <row r="100" spans="2:5" x14ac:dyDescent="0.3">
      <c r="B100" s="2">
        <v>54</v>
      </c>
      <c r="C100">
        <v>7.1858546666666667</v>
      </c>
      <c r="E100">
        <v>0.24426932255674955</v>
      </c>
    </row>
    <row r="101" spans="2:5" x14ac:dyDescent="0.3">
      <c r="B101" s="2">
        <v>56</v>
      </c>
      <c r="C101">
        <v>6.6422826666666666</v>
      </c>
      <c r="E101">
        <v>0.20179379349804924</v>
      </c>
    </row>
    <row r="102" spans="2:5" x14ac:dyDescent="0.3">
      <c r="B102" s="2">
        <v>58</v>
      </c>
      <c r="C102">
        <v>5.9173443333333333</v>
      </c>
      <c r="E102">
        <v>0.17300495981425895</v>
      </c>
    </row>
    <row r="103" spans="2:5" x14ac:dyDescent="0.3">
      <c r="B103" s="2">
        <v>60</v>
      </c>
      <c r="C103">
        <v>5.344176</v>
      </c>
      <c r="E103">
        <v>0.20705702071893159</v>
      </c>
    </row>
    <row r="104" spans="2:5" x14ac:dyDescent="0.3">
      <c r="B104" s="2">
        <v>62</v>
      </c>
      <c r="C104">
        <v>4.5284070000000005</v>
      </c>
      <c r="E104">
        <v>0.25341662052043867</v>
      </c>
    </row>
    <row r="105" spans="2:5" x14ac:dyDescent="0.3">
      <c r="B105" s="2">
        <v>64</v>
      </c>
      <c r="C105">
        <v>3.89086</v>
      </c>
      <c r="E105">
        <v>0.26474542342219992</v>
      </c>
    </row>
    <row r="106" spans="2:5" x14ac:dyDescent="0.3">
      <c r="B106" s="2">
        <v>66</v>
      </c>
      <c r="C106">
        <v>3.1112533333333334</v>
      </c>
      <c r="E106">
        <v>6.6928194554562032E-2</v>
      </c>
    </row>
    <row r="107" spans="2:5" x14ac:dyDescent="0.3">
      <c r="B107" s="2">
        <v>68</v>
      </c>
      <c r="C107">
        <v>2.5357850000000002</v>
      </c>
      <c r="E107">
        <v>0.24748102073290401</v>
      </c>
    </row>
    <row r="108" spans="2:5" x14ac:dyDescent="0.3">
      <c r="B108" s="2">
        <v>70</v>
      </c>
      <c r="C108">
        <v>1.6089256666666667</v>
      </c>
      <c r="E108">
        <v>0.20385787153145124</v>
      </c>
    </row>
    <row r="109" spans="2:5" x14ac:dyDescent="0.3">
      <c r="B109" s="2">
        <v>72</v>
      </c>
      <c r="C109">
        <v>1.2290026666666665</v>
      </c>
      <c r="E109">
        <v>9.8678984360061894E-2</v>
      </c>
    </row>
    <row r="110" spans="2:5" x14ac:dyDescent="0.3">
      <c r="B110" s="2">
        <v>74</v>
      </c>
      <c r="C110">
        <v>0.47057533333333329</v>
      </c>
      <c r="E110">
        <v>6.5944286821023407E-2</v>
      </c>
    </row>
    <row r="111" spans="2:5" x14ac:dyDescent="0.3">
      <c r="B111" s="2">
        <v>76</v>
      </c>
      <c r="C111">
        <v>0.24898333333333333</v>
      </c>
      <c r="E111">
        <v>0.14709911502566334</v>
      </c>
    </row>
    <row r="112" spans="2:5" x14ac:dyDescent="0.3">
      <c r="B112" s="2">
        <v>78</v>
      </c>
      <c r="C112">
        <v>0</v>
      </c>
      <c r="E112">
        <v>0</v>
      </c>
    </row>
    <row r="113" spans="2:5" x14ac:dyDescent="0.3">
      <c r="B113" s="2">
        <v>80</v>
      </c>
      <c r="C113">
        <v>0</v>
      </c>
      <c r="E113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EBD9-6F0D-6E4A-80AD-06E91DE4334A}">
  <dimension ref="B1:Q100"/>
  <sheetViews>
    <sheetView topLeftCell="J1" zoomScale="84" zoomScaleNormal="84" workbookViewId="0">
      <selection activeCell="G7" sqref="G7"/>
    </sheetView>
  </sheetViews>
  <sheetFormatPr defaultColWidth="11.19921875" defaultRowHeight="15.6" x14ac:dyDescent="0.3"/>
  <cols>
    <col min="2" max="3" width="9.19921875" bestFit="1" customWidth="1"/>
    <col min="4" max="4" width="3.19921875" bestFit="1" customWidth="1"/>
    <col min="5" max="5" width="10.19921875" bestFit="1" customWidth="1"/>
    <col min="6" max="6" width="9.19921875" bestFit="1" customWidth="1"/>
  </cols>
  <sheetData>
    <row r="1" spans="2:13" x14ac:dyDescent="0.3">
      <c r="B1">
        <v>2.2482190000000002</v>
      </c>
      <c r="C1" s="1">
        <v>2.0415829999999998E-6</v>
      </c>
      <c r="D1">
        <v>1</v>
      </c>
      <c r="E1">
        <v>-1.2089719999999999</v>
      </c>
      <c r="F1">
        <v>0.67170099999999999</v>
      </c>
      <c r="L1" t="s">
        <v>6</v>
      </c>
      <c r="M1">
        <v>15.028147000000001</v>
      </c>
    </row>
    <row r="2" spans="2:13" x14ac:dyDescent="0.3">
      <c r="B2">
        <v>2.2479589999999998</v>
      </c>
      <c r="C2" s="1">
        <v>2.4200300000000001E-6</v>
      </c>
      <c r="D2">
        <v>2</v>
      </c>
      <c r="E2">
        <v>-1.300303</v>
      </c>
      <c r="F2">
        <v>0.71724699999999997</v>
      </c>
      <c r="L2" t="s">
        <v>11</v>
      </c>
      <c r="M2" t="s">
        <v>8</v>
      </c>
    </row>
    <row r="3" spans="2:13" x14ac:dyDescent="0.3">
      <c r="B3">
        <v>2.2482920000000002</v>
      </c>
      <c r="C3" s="1">
        <v>1.4636799999999999E-6</v>
      </c>
      <c r="D3">
        <v>3</v>
      </c>
      <c r="E3">
        <v>-1.191513</v>
      </c>
      <c r="F3">
        <v>0.65756199999999998</v>
      </c>
      <c r="L3" t="s">
        <v>10</v>
      </c>
      <c r="M3">
        <f>9/2</f>
        <v>4.5</v>
      </c>
    </row>
    <row r="4" spans="2:13" x14ac:dyDescent="0.3">
      <c r="B4">
        <v>2.2483010000000001</v>
      </c>
      <c r="C4" s="1">
        <v>2.509269E-6</v>
      </c>
      <c r="D4">
        <v>4</v>
      </c>
      <c r="E4">
        <v>-1.1472340000000001</v>
      </c>
      <c r="F4">
        <v>0.73379499999999998</v>
      </c>
    </row>
    <row r="5" spans="2:13" x14ac:dyDescent="0.3">
      <c r="B5">
        <v>2.248148</v>
      </c>
      <c r="C5" s="1">
        <v>1.6144139999999999E-6</v>
      </c>
      <c r="D5">
        <v>5</v>
      </c>
      <c r="E5">
        <v>-1.2479640000000001</v>
      </c>
      <c r="F5">
        <v>0.650146</v>
      </c>
    </row>
    <row r="6" spans="2:13" x14ac:dyDescent="0.3">
      <c r="B6">
        <v>2.2480980000000002</v>
      </c>
      <c r="C6" s="1">
        <v>2.2494929999999998E-6</v>
      </c>
      <c r="D6">
        <v>6</v>
      </c>
      <c r="E6">
        <v>-1.2379789999999999</v>
      </c>
      <c r="F6">
        <v>0.77582700000000004</v>
      </c>
    </row>
    <row r="7" spans="2:13" x14ac:dyDescent="0.3">
      <c r="B7">
        <v>2.2485940000000002</v>
      </c>
      <c r="C7" s="1">
        <v>2.0794419999999998E-6</v>
      </c>
      <c r="D7">
        <v>7</v>
      </c>
      <c r="E7">
        <v>-1.0122450000000001</v>
      </c>
      <c r="F7">
        <v>0.84979300000000002</v>
      </c>
    </row>
    <row r="8" spans="2:13" x14ac:dyDescent="0.3">
      <c r="B8">
        <v>2.2479399999999998</v>
      </c>
      <c r="C8" s="1">
        <v>2.5364139999999999E-6</v>
      </c>
      <c r="D8">
        <v>8</v>
      </c>
      <c r="E8">
        <v>-1.2925990000000001</v>
      </c>
      <c r="F8">
        <v>0.75812800000000002</v>
      </c>
    </row>
    <row r="9" spans="2:13" x14ac:dyDescent="0.3">
      <c r="B9">
        <v>2.2487029999999999</v>
      </c>
      <c r="C9" s="1">
        <v>2.6800939999999998E-6</v>
      </c>
      <c r="D9">
        <v>9</v>
      </c>
      <c r="E9">
        <v>-0.89676500000000003</v>
      </c>
      <c r="F9">
        <v>0.98780100000000004</v>
      </c>
    </row>
    <row r="10" spans="2:13" x14ac:dyDescent="0.3">
      <c r="B10">
        <v>2.2483879999999998</v>
      </c>
      <c r="C10" s="1">
        <v>3.8109830000000002E-6</v>
      </c>
      <c r="D10">
        <v>10</v>
      </c>
      <c r="E10">
        <v>-0.98589499999999997</v>
      </c>
      <c r="F10">
        <v>1.107477</v>
      </c>
    </row>
    <row r="11" spans="2:13" x14ac:dyDescent="0.3">
      <c r="B11">
        <v>2.2483360000000001</v>
      </c>
      <c r="C11" s="1">
        <v>4.5395679999999997E-6</v>
      </c>
      <c r="D11">
        <v>11</v>
      </c>
      <c r="E11">
        <v>-0.96923599999999999</v>
      </c>
      <c r="F11">
        <v>1.132304</v>
      </c>
    </row>
    <row r="12" spans="2:13" x14ac:dyDescent="0.3">
      <c r="B12">
        <v>2.2482799999999998</v>
      </c>
      <c r="C12" s="1">
        <v>6.257738E-6</v>
      </c>
      <c r="D12">
        <v>12</v>
      </c>
      <c r="E12">
        <v>-0.92773799999999995</v>
      </c>
      <c r="F12">
        <v>1.301806</v>
      </c>
    </row>
    <row r="13" spans="2:13" x14ac:dyDescent="0.3">
      <c r="B13">
        <v>2.2484570000000001</v>
      </c>
      <c r="C13" s="1">
        <v>8.6935280000000006E-6</v>
      </c>
      <c r="D13">
        <v>13</v>
      </c>
      <c r="E13">
        <v>-0.83551600000000004</v>
      </c>
      <c r="F13">
        <v>1.434318</v>
      </c>
    </row>
    <row r="14" spans="2:13" x14ac:dyDescent="0.3">
      <c r="B14">
        <v>2.2489849999999998</v>
      </c>
      <c r="C14" s="1">
        <v>1.1159840000000001E-5</v>
      </c>
      <c r="D14">
        <v>14</v>
      </c>
      <c r="E14">
        <v>-0.54154500000000005</v>
      </c>
      <c r="F14">
        <v>1.613667</v>
      </c>
    </row>
    <row r="15" spans="2:13" x14ac:dyDescent="0.3">
      <c r="B15">
        <v>2.2486709999999999</v>
      </c>
      <c r="C15" s="1">
        <v>1.4323159999999999E-5</v>
      </c>
      <c r="D15">
        <v>15</v>
      </c>
      <c r="E15">
        <v>-0.61794400000000005</v>
      </c>
      <c r="F15">
        <v>1.698156</v>
      </c>
      <c r="K15" t="s">
        <v>9</v>
      </c>
    </row>
    <row r="16" spans="2:13" x14ac:dyDescent="0.3">
      <c r="B16">
        <v>2.2500849999999999</v>
      </c>
      <c r="C16" s="1">
        <v>2.252085E-5</v>
      </c>
      <c r="D16" s="2">
        <v>16</v>
      </c>
      <c r="E16" s="2">
        <v>0</v>
      </c>
      <c r="F16" s="2">
        <v>1.9556910000000001</v>
      </c>
      <c r="H16">
        <v>-9</v>
      </c>
      <c r="I16" s="2">
        <f t="shared" ref="I16:I35" si="0">E16/M_1</f>
        <v>0</v>
      </c>
      <c r="J16">
        <f>H16/4.5</f>
        <v>-2</v>
      </c>
      <c r="K16">
        <v>0</v>
      </c>
    </row>
    <row r="17" spans="2:11" x14ac:dyDescent="0.3">
      <c r="B17">
        <v>2.2546240000000002</v>
      </c>
      <c r="C17" s="1">
        <v>5.1980720000000003E-5</v>
      </c>
      <c r="D17" s="2">
        <v>17</v>
      </c>
      <c r="E17" s="2">
        <v>1.43954</v>
      </c>
      <c r="F17" s="2">
        <v>2.2212580000000002</v>
      </c>
      <c r="H17">
        <v>-8</v>
      </c>
      <c r="I17" s="2">
        <f t="shared" si="0"/>
        <v>9.5789587365627982E-2</v>
      </c>
      <c r="J17">
        <f t="shared" ref="J17:J34" si="1">H17/4.5</f>
        <v>-1.7777777777777777</v>
      </c>
      <c r="K17">
        <v>3.0704986598909318E-2</v>
      </c>
    </row>
    <row r="18" spans="2:11" x14ac:dyDescent="0.3">
      <c r="B18">
        <v>2.268732</v>
      </c>
      <c r="C18">
        <v>1.2799999999999999E-4</v>
      </c>
      <c r="D18" s="2">
        <v>18</v>
      </c>
      <c r="E18" s="2">
        <v>4.0868529999999996</v>
      </c>
      <c r="F18" s="2">
        <v>1.7148380000000001</v>
      </c>
      <c r="H18">
        <v>-7</v>
      </c>
      <c r="I18" s="2">
        <f t="shared" si="0"/>
        <v>0.27194656799670641</v>
      </c>
      <c r="J18">
        <f t="shared" si="1"/>
        <v>-1.5555555555555556</v>
      </c>
      <c r="K18">
        <v>2.7482695574855477E-2</v>
      </c>
    </row>
    <row r="19" spans="2:11" x14ac:dyDescent="0.3">
      <c r="B19">
        <v>2.2900010000000002</v>
      </c>
      <c r="C19">
        <v>2.41E-4</v>
      </c>
      <c r="D19" s="2">
        <v>19</v>
      </c>
      <c r="E19" s="2">
        <v>6.3116180000000002</v>
      </c>
      <c r="F19" s="2">
        <v>1.2702329999999999</v>
      </c>
      <c r="H19">
        <v>-6</v>
      </c>
      <c r="I19" s="2">
        <f t="shared" si="0"/>
        <v>0.41998644277301783</v>
      </c>
      <c r="J19">
        <f t="shared" si="1"/>
        <v>-1.3333333333333333</v>
      </c>
      <c r="K19">
        <v>3.7850683620687442E-2</v>
      </c>
    </row>
    <row r="20" spans="2:11" x14ac:dyDescent="0.3">
      <c r="B20">
        <v>2.3256619999999999</v>
      </c>
      <c r="C20">
        <v>3.9899999999999999E-4</v>
      </c>
      <c r="D20" s="2">
        <v>20</v>
      </c>
      <c r="E20" s="2">
        <v>8.7742020000000007</v>
      </c>
      <c r="F20" s="2">
        <v>1.188979</v>
      </c>
      <c r="H20">
        <v>-5</v>
      </c>
      <c r="I20" s="2">
        <f t="shared" si="0"/>
        <v>0.58385122264241895</v>
      </c>
      <c r="J20">
        <f t="shared" si="1"/>
        <v>-1.1111111111111112</v>
      </c>
      <c r="K20">
        <v>2.5125346871018261E-2</v>
      </c>
    </row>
    <row r="21" spans="2:11" x14ac:dyDescent="0.3">
      <c r="B21">
        <v>2.3668399999999998</v>
      </c>
      <c r="C21">
        <v>5.7300000000000005E-4</v>
      </c>
      <c r="D21" s="2">
        <v>21</v>
      </c>
      <c r="E21" s="2">
        <v>10.944395</v>
      </c>
      <c r="F21" s="2">
        <v>1.1343529999999999</v>
      </c>
      <c r="H21">
        <v>-4</v>
      </c>
      <c r="I21" s="2">
        <f t="shared" si="0"/>
        <v>0.72825977813498899</v>
      </c>
      <c r="J21">
        <f t="shared" si="1"/>
        <v>-0.88888888888888884</v>
      </c>
      <c r="K21">
        <v>7.6369386184655498E-3</v>
      </c>
    </row>
    <row r="22" spans="2:11" x14ac:dyDescent="0.3">
      <c r="B22">
        <v>2.4071929999999999</v>
      </c>
      <c r="C22">
        <v>6.6E-4</v>
      </c>
      <c r="D22" s="2">
        <v>22</v>
      </c>
      <c r="E22" s="2">
        <v>12.719423000000001</v>
      </c>
      <c r="F22" s="2">
        <v>1.0457639999999999</v>
      </c>
      <c r="H22">
        <v>-3</v>
      </c>
      <c r="I22" s="2">
        <f t="shared" si="0"/>
        <v>0.84637334196957215</v>
      </c>
      <c r="J22">
        <f t="shared" si="1"/>
        <v>-0.66666666666666663</v>
      </c>
      <c r="K22">
        <v>2.3673120862174865E-2</v>
      </c>
    </row>
    <row r="23" spans="2:11" x14ac:dyDescent="0.3">
      <c r="B23">
        <v>2.4382299999999999</v>
      </c>
      <c r="C23">
        <v>7.6900000000000004E-4</v>
      </c>
      <c r="D23" s="2">
        <v>23</v>
      </c>
      <c r="E23" s="2">
        <v>13.926933999999999</v>
      </c>
      <c r="F23" s="2">
        <v>1.037669</v>
      </c>
      <c r="H23">
        <v>-2</v>
      </c>
      <c r="I23" s="2">
        <f t="shared" si="0"/>
        <v>0.92672330128258651</v>
      </c>
      <c r="J23">
        <f t="shared" si="1"/>
        <v>-0.44444444444444442</v>
      </c>
      <c r="K23">
        <v>2.8777518354674139E-2</v>
      </c>
    </row>
    <row r="24" spans="2:11" x14ac:dyDescent="0.3">
      <c r="B24">
        <v>2.4613480000000001</v>
      </c>
      <c r="C24">
        <v>7.7899999999999996E-4</v>
      </c>
      <c r="D24" s="2">
        <v>24</v>
      </c>
      <c r="E24" s="2">
        <v>14.765033000000001</v>
      </c>
      <c r="F24" s="2">
        <v>0.99155899999999997</v>
      </c>
      <c r="H24">
        <v>-1</v>
      </c>
      <c r="I24" s="2">
        <f t="shared" si="0"/>
        <v>0.98249191999519303</v>
      </c>
      <c r="J24">
        <f t="shared" si="1"/>
        <v>-0.22222222222222221</v>
      </c>
      <c r="K24">
        <v>1.4984779203501433E-2</v>
      </c>
    </row>
    <row r="25" spans="2:11" x14ac:dyDescent="0.3">
      <c r="B25">
        <v>2.4688539999999999</v>
      </c>
      <c r="C25">
        <v>7.7099999999999998E-4</v>
      </c>
      <c r="D25" s="2">
        <v>25</v>
      </c>
      <c r="E25" s="2">
        <v>15.028147000000001</v>
      </c>
      <c r="F25" s="2">
        <v>0.96039200000000002</v>
      </c>
      <c r="H25">
        <v>0</v>
      </c>
      <c r="I25" s="2">
        <f t="shared" si="0"/>
        <v>1</v>
      </c>
      <c r="J25">
        <f t="shared" si="1"/>
        <v>0</v>
      </c>
      <c r="K25">
        <v>0</v>
      </c>
    </row>
    <row r="26" spans="2:11" x14ac:dyDescent="0.3">
      <c r="B26">
        <v>2.4632269999999998</v>
      </c>
      <c r="C26">
        <v>7.2000000000000005E-4</v>
      </c>
      <c r="D26" s="2">
        <v>26</v>
      </c>
      <c r="E26" s="2">
        <v>14.834012</v>
      </c>
      <c r="F26" s="2">
        <v>0.94273300000000004</v>
      </c>
      <c r="H26">
        <v>1</v>
      </c>
      <c r="I26" s="2">
        <f t="shared" si="0"/>
        <v>0.98708190703750764</v>
      </c>
      <c r="J26">
        <f t="shared" si="1"/>
        <v>0.22222222222222221</v>
      </c>
      <c r="K26">
        <v>1.8624389847880004E-2</v>
      </c>
    </row>
    <row r="27" spans="2:11" x14ac:dyDescent="0.3">
      <c r="B27">
        <v>2.4503710000000001</v>
      </c>
      <c r="C27">
        <v>7.45E-4</v>
      </c>
      <c r="D27" s="2">
        <v>27</v>
      </c>
      <c r="E27" s="2">
        <v>14.37448</v>
      </c>
      <c r="F27" s="2">
        <v>0.99529599999999996</v>
      </c>
      <c r="H27">
        <v>2</v>
      </c>
      <c r="I27" s="2">
        <f t="shared" si="0"/>
        <v>0.95650381913352323</v>
      </c>
      <c r="J27">
        <f t="shared" si="1"/>
        <v>0.44444444444444442</v>
      </c>
      <c r="K27">
        <v>9.5465015465372484E-3</v>
      </c>
    </row>
    <row r="28" spans="2:11" x14ac:dyDescent="0.3">
      <c r="B28">
        <v>2.4220869999999999</v>
      </c>
      <c r="C28">
        <v>7.3999999999999999E-4</v>
      </c>
      <c r="D28" s="2">
        <v>28</v>
      </c>
      <c r="E28" s="2">
        <v>13.310797000000001</v>
      </c>
      <c r="F28" s="2">
        <v>1.0643279999999999</v>
      </c>
      <c r="H28">
        <v>3</v>
      </c>
      <c r="I28" s="2">
        <f t="shared" si="0"/>
        <v>0.88572443428986958</v>
      </c>
      <c r="J28">
        <f t="shared" si="1"/>
        <v>0.66666666666666663</v>
      </c>
      <c r="K28">
        <v>3.754738921298937E-2</v>
      </c>
    </row>
    <row r="29" spans="2:11" x14ac:dyDescent="0.3">
      <c r="B29">
        <v>2.3927109999999998</v>
      </c>
      <c r="C29">
        <v>7.5199999999999996E-4</v>
      </c>
      <c r="D29" s="2">
        <v>29</v>
      </c>
      <c r="E29" s="2">
        <v>12.105013</v>
      </c>
      <c r="F29" s="2">
        <v>1.158066</v>
      </c>
      <c r="H29">
        <v>4</v>
      </c>
      <c r="I29" s="2">
        <f t="shared" si="0"/>
        <v>0.80548939267096598</v>
      </c>
      <c r="J29">
        <f t="shared" si="1"/>
        <v>0.88888888888888884</v>
      </c>
      <c r="K29">
        <v>1.9730559405469632E-2</v>
      </c>
    </row>
    <row r="30" spans="2:11" x14ac:dyDescent="0.3">
      <c r="B30">
        <v>2.3522479999999999</v>
      </c>
      <c r="C30">
        <v>6.8900000000000005E-4</v>
      </c>
      <c r="D30" s="2">
        <v>30</v>
      </c>
      <c r="E30" s="2">
        <v>10.208285</v>
      </c>
      <c r="F30" s="2">
        <v>1.318586</v>
      </c>
      <c r="H30">
        <v>5</v>
      </c>
      <c r="I30" s="2">
        <f t="shared" si="0"/>
        <v>0.6792776913880334</v>
      </c>
      <c r="J30">
        <f t="shared" si="1"/>
        <v>1.1111111111111112</v>
      </c>
      <c r="K30">
        <v>2.9971159804957917E-2</v>
      </c>
    </row>
    <row r="31" spans="2:11" x14ac:dyDescent="0.3">
      <c r="B31">
        <v>2.3152970000000002</v>
      </c>
      <c r="C31">
        <v>3.7500000000000001E-4</v>
      </c>
      <c r="D31" s="2">
        <v>31</v>
      </c>
      <c r="E31" s="2">
        <v>8.1360690000000009</v>
      </c>
      <c r="F31" s="2">
        <v>1.210442</v>
      </c>
      <c r="H31">
        <v>6</v>
      </c>
      <c r="I31" s="2">
        <f t="shared" si="0"/>
        <v>0.54138870214671175</v>
      </c>
      <c r="J31">
        <f t="shared" si="1"/>
        <v>1.3333333333333333</v>
      </c>
      <c r="K31">
        <v>2.2603490695869376E-2</v>
      </c>
    </row>
    <row r="32" spans="2:11" x14ac:dyDescent="0.3">
      <c r="B32">
        <v>2.2848130000000002</v>
      </c>
      <c r="C32">
        <v>2.1499999999999999E-4</v>
      </c>
      <c r="D32" s="2">
        <v>32</v>
      </c>
      <c r="E32" s="2">
        <v>5.8632160000000004</v>
      </c>
      <c r="F32" s="2">
        <v>1.3030630000000001</v>
      </c>
      <c r="H32">
        <v>7</v>
      </c>
      <c r="I32" s="2">
        <f t="shared" si="0"/>
        <v>0.39014896513854969</v>
      </c>
      <c r="J32">
        <f t="shared" si="1"/>
        <v>1.5555555555555556</v>
      </c>
      <c r="K32">
        <v>2.2698101011048286E-2</v>
      </c>
    </row>
    <row r="33" spans="2:11" x14ac:dyDescent="0.3">
      <c r="B33">
        <v>2.2623739999999999</v>
      </c>
      <c r="C33">
        <v>1.02E-4</v>
      </c>
      <c r="D33" s="2">
        <v>33</v>
      </c>
      <c r="E33" s="2">
        <v>3.0876920000000001</v>
      </c>
      <c r="F33" s="2">
        <v>1.9709080000000001</v>
      </c>
      <c r="H33">
        <v>8</v>
      </c>
      <c r="I33" s="2">
        <f t="shared" si="0"/>
        <v>0.20546059337854494</v>
      </c>
      <c r="J33">
        <f t="shared" si="1"/>
        <v>1.7777777777777777</v>
      </c>
      <c r="K33">
        <v>2.3709313034334826E-2</v>
      </c>
    </row>
    <row r="34" spans="2:11" x14ac:dyDescent="0.3">
      <c r="B34">
        <v>2.2524099999999998</v>
      </c>
      <c r="C34" s="1">
        <v>4.9605309999999998E-5</v>
      </c>
      <c r="D34" s="2">
        <v>34</v>
      </c>
      <c r="E34" s="2">
        <v>0.78207899999999997</v>
      </c>
      <c r="F34" s="2">
        <v>2.3190230000000001</v>
      </c>
      <c r="H34">
        <v>9</v>
      </c>
      <c r="I34" s="2">
        <f t="shared" si="0"/>
        <v>5.2040946897844421E-2</v>
      </c>
      <c r="J34">
        <f t="shared" si="1"/>
        <v>2</v>
      </c>
      <c r="K34">
        <v>9.588931609513799E-3</v>
      </c>
    </row>
    <row r="35" spans="2:11" x14ac:dyDescent="0.3">
      <c r="B35">
        <v>2.2494010000000002</v>
      </c>
      <c r="C35" s="1">
        <v>3.0023740000000001E-5</v>
      </c>
      <c r="D35" s="2">
        <v>35</v>
      </c>
      <c r="E35" s="2">
        <v>0</v>
      </c>
      <c r="F35" s="2">
        <v>2.097226</v>
      </c>
      <c r="H35">
        <v>10</v>
      </c>
      <c r="I35">
        <f t="shared" si="0"/>
        <v>0</v>
      </c>
      <c r="K35">
        <v>0</v>
      </c>
    </row>
    <row r="36" spans="2:11" x14ac:dyDescent="0.3">
      <c r="B36">
        <v>2.248615</v>
      </c>
      <c r="C36" s="1">
        <v>2.3276380000000002E-5</v>
      </c>
      <c r="D36">
        <v>36</v>
      </c>
      <c r="E36">
        <v>-0.616448</v>
      </c>
      <c r="F36">
        <v>1.9329460000000001</v>
      </c>
    </row>
    <row r="37" spans="2:11" x14ac:dyDescent="0.3">
      <c r="B37">
        <v>2.2487219999999999</v>
      </c>
      <c r="C37" s="1">
        <v>1.7620340000000001E-5</v>
      </c>
      <c r="D37">
        <v>37</v>
      </c>
      <c r="E37">
        <v>-0.61568500000000004</v>
      </c>
      <c r="F37">
        <v>1.7962070000000001</v>
      </c>
    </row>
    <row r="38" spans="2:11" x14ac:dyDescent="0.3">
      <c r="B38">
        <v>2.2493989999999999</v>
      </c>
      <c r="C38" s="1">
        <v>1.583011E-5</v>
      </c>
      <c r="D38">
        <v>38</v>
      </c>
      <c r="E38">
        <v>-0.32400899999999999</v>
      </c>
      <c r="F38">
        <v>1.78983</v>
      </c>
    </row>
    <row r="39" spans="2:11" x14ac:dyDescent="0.3">
      <c r="B39">
        <v>2.248942</v>
      </c>
      <c r="C39" s="1">
        <v>1.00506E-5</v>
      </c>
      <c r="D39">
        <v>39</v>
      </c>
      <c r="E39">
        <v>-0.56129399999999996</v>
      </c>
      <c r="F39">
        <v>1.567218</v>
      </c>
    </row>
    <row r="40" spans="2:11" x14ac:dyDescent="0.3">
      <c r="B40">
        <v>2.2489539999999999</v>
      </c>
      <c r="C40" s="1">
        <v>9.7176179999999992E-6</v>
      </c>
      <c r="D40">
        <v>40</v>
      </c>
      <c r="E40">
        <v>-0.61107299999999998</v>
      </c>
      <c r="F40">
        <v>1.527506</v>
      </c>
    </row>
    <row r="41" spans="2:11" x14ac:dyDescent="0.3">
      <c r="B41">
        <v>2.248799</v>
      </c>
      <c r="C41" s="1">
        <v>5.9873929999999996E-6</v>
      </c>
      <c r="D41">
        <v>41</v>
      </c>
      <c r="E41">
        <v>-0.75126599999999999</v>
      </c>
      <c r="F41">
        <v>1.286214</v>
      </c>
    </row>
    <row r="42" spans="2:11" x14ac:dyDescent="0.3">
      <c r="B42">
        <v>2.2487910000000002</v>
      </c>
      <c r="C42" s="1">
        <v>3.887813E-6</v>
      </c>
      <c r="D42">
        <v>42</v>
      </c>
      <c r="E42">
        <v>-0.76792000000000005</v>
      </c>
      <c r="F42">
        <v>1.142987</v>
      </c>
    </row>
    <row r="43" spans="2:11" x14ac:dyDescent="0.3">
      <c r="B43">
        <v>2.2482859999999998</v>
      </c>
      <c r="C43" s="1">
        <v>3.3308529999999999E-6</v>
      </c>
      <c r="D43">
        <v>43</v>
      </c>
      <c r="E43">
        <v>-1.0959099999999999</v>
      </c>
      <c r="F43">
        <v>0.98580299999999998</v>
      </c>
    </row>
    <row r="44" spans="2:11" x14ac:dyDescent="0.3">
      <c r="B44">
        <v>2.248577</v>
      </c>
      <c r="C44" s="1">
        <v>2.8108490000000001E-6</v>
      </c>
      <c r="D44">
        <v>44</v>
      </c>
      <c r="E44">
        <v>-0.94530700000000001</v>
      </c>
      <c r="F44">
        <v>0.98569499999999999</v>
      </c>
    </row>
    <row r="45" spans="2:11" x14ac:dyDescent="0.3">
      <c r="B45">
        <v>2.2485979999999999</v>
      </c>
      <c r="C45" s="1">
        <v>2.2922420000000002E-6</v>
      </c>
      <c r="D45">
        <v>45</v>
      </c>
      <c r="E45">
        <v>-0.96430800000000005</v>
      </c>
      <c r="F45">
        <v>0.92123699999999997</v>
      </c>
    </row>
    <row r="46" spans="2:11" x14ac:dyDescent="0.3">
      <c r="B46">
        <v>2.248481</v>
      </c>
      <c r="C46" s="1">
        <v>1.7505649999999999E-6</v>
      </c>
      <c r="D46">
        <v>46</v>
      </c>
      <c r="E46">
        <v>-1.0477080000000001</v>
      </c>
      <c r="F46">
        <v>0.81021600000000005</v>
      </c>
    </row>
    <row r="47" spans="2:11" x14ac:dyDescent="0.3">
      <c r="B47">
        <v>2.248313</v>
      </c>
      <c r="C47" s="1">
        <v>2.3656209999999998E-6</v>
      </c>
      <c r="D47">
        <v>47</v>
      </c>
      <c r="E47">
        <v>-1.1143529999999999</v>
      </c>
      <c r="F47">
        <v>0.81793899999999997</v>
      </c>
      <c r="I47" t="s">
        <v>29</v>
      </c>
    </row>
    <row r="48" spans="2:11" x14ac:dyDescent="0.3">
      <c r="B48">
        <v>2.2482169999999999</v>
      </c>
      <c r="C48" s="1">
        <v>1.773106E-6</v>
      </c>
      <c r="D48">
        <v>48</v>
      </c>
      <c r="E48">
        <v>-1.188944</v>
      </c>
      <c r="F48">
        <v>0.74404700000000001</v>
      </c>
    </row>
    <row r="49" spans="2:17" x14ac:dyDescent="0.3">
      <c r="B49">
        <v>2.248319</v>
      </c>
      <c r="C49" s="1">
        <v>1.5692120000000001E-6</v>
      </c>
      <c r="D49">
        <v>49</v>
      </c>
      <c r="E49">
        <v>-1.164946</v>
      </c>
      <c r="F49">
        <v>0.701067</v>
      </c>
      <c r="I49" t="s">
        <v>30</v>
      </c>
      <c r="J49" t="s">
        <v>33</v>
      </c>
    </row>
    <row r="50" spans="2:17" x14ac:dyDescent="0.3">
      <c r="B50">
        <v>2.2485819999999999</v>
      </c>
      <c r="C50" s="1">
        <v>1.3622179999999999E-6</v>
      </c>
      <c r="D50">
        <v>50</v>
      </c>
      <c r="E50">
        <v>-1.03074</v>
      </c>
      <c r="F50">
        <v>0.71759399999999995</v>
      </c>
      <c r="I50" t="s">
        <v>31</v>
      </c>
    </row>
    <row r="51" spans="2:17" x14ac:dyDescent="0.3">
      <c r="B51">
        <v>2.2486130000000002</v>
      </c>
      <c r="C51" s="1">
        <v>1.6006289999999999E-6</v>
      </c>
      <c r="D51">
        <v>1</v>
      </c>
      <c r="E51">
        <v>-1.0243679999999999</v>
      </c>
      <c r="F51">
        <v>0.74854500000000002</v>
      </c>
      <c r="I51" t="s">
        <v>32</v>
      </c>
    </row>
    <row r="52" spans="2:17" x14ac:dyDescent="0.3">
      <c r="B52">
        <v>2.2484850000000001</v>
      </c>
      <c r="C52" s="1">
        <v>1.7068399999999999E-6</v>
      </c>
      <c r="D52">
        <v>2</v>
      </c>
      <c r="E52">
        <v>-1.081375</v>
      </c>
      <c r="F52">
        <v>0.76062600000000002</v>
      </c>
    </row>
    <row r="53" spans="2:17" x14ac:dyDescent="0.3">
      <c r="B53">
        <v>2.2483759999999999</v>
      </c>
      <c r="C53" s="1">
        <v>2.7346820000000002E-6</v>
      </c>
      <c r="D53">
        <v>3</v>
      </c>
      <c r="E53">
        <v>-1.0998220000000001</v>
      </c>
      <c r="F53">
        <v>0.77111200000000002</v>
      </c>
      <c r="K53" t="s">
        <v>34</v>
      </c>
    </row>
    <row r="54" spans="2:17" x14ac:dyDescent="0.3">
      <c r="B54">
        <v>2.2488079999999999</v>
      </c>
      <c r="C54" s="1">
        <v>1.6564970000000001E-6</v>
      </c>
      <c r="D54">
        <v>4</v>
      </c>
      <c r="E54">
        <v>-0.86898299999999995</v>
      </c>
      <c r="F54">
        <v>0.85107600000000005</v>
      </c>
      <c r="I54">
        <v>16</v>
      </c>
      <c r="J54">
        <v>0</v>
      </c>
      <c r="K54" s="2">
        <f t="shared" ref="K54:K73" si="2">(E16*0.019)/0.00001562</f>
        <v>0</v>
      </c>
      <c r="N54" t="s">
        <v>44</v>
      </c>
    </row>
    <row r="55" spans="2:17" x14ac:dyDescent="0.3">
      <c r="B55">
        <v>2.2485909999999998</v>
      </c>
      <c r="C55" s="1">
        <v>2.164363E-6</v>
      </c>
      <c r="D55">
        <v>5</v>
      </c>
      <c r="E55">
        <v>-0.95480200000000004</v>
      </c>
      <c r="F55">
        <v>0.88322000000000001</v>
      </c>
      <c r="I55">
        <v>17</v>
      </c>
      <c r="J55">
        <v>1.43954</v>
      </c>
      <c r="K55" s="2">
        <f t="shared" si="2"/>
        <v>1751.0409731113957</v>
      </c>
      <c r="L55" t="s">
        <v>39</v>
      </c>
    </row>
    <row r="56" spans="2:17" x14ac:dyDescent="0.3">
      <c r="B56">
        <v>2.2488000000000001</v>
      </c>
      <c r="C56" s="1">
        <v>2.510295E-6</v>
      </c>
      <c r="D56">
        <v>6</v>
      </c>
      <c r="E56">
        <v>-0.81605099999999997</v>
      </c>
      <c r="F56">
        <v>0.99495800000000001</v>
      </c>
      <c r="I56">
        <v>18</v>
      </c>
      <c r="J56">
        <v>4.0868529999999996</v>
      </c>
      <c r="K56" s="2">
        <f t="shared" si="2"/>
        <v>4971.2040332906518</v>
      </c>
      <c r="L56" t="s">
        <v>40</v>
      </c>
    </row>
    <row r="57" spans="2:17" x14ac:dyDescent="0.3">
      <c r="B57">
        <v>2.248872</v>
      </c>
      <c r="C57" s="1">
        <v>3.7544899999999999E-6</v>
      </c>
      <c r="D57">
        <v>7</v>
      </c>
      <c r="E57">
        <v>-0.70270699999999997</v>
      </c>
      <c r="F57">
        <v>1.1526650000000001</v>
      </c>
      <c r="I57">
        <v>19</v>
      </c>
      <c r="J57">
        <v>6.3116180000000002</v>
      </c>
      <c r="K57" s="2">
        <f t="shared" si="2"/>
        <v>7677.3842509603073</v>
      </c>
      <c r="L57" t="s">
        <v>40</v>
      </c>
    </row>
    <row r="58" spans="2:17" x14ac:dyDescent="0.3">
      <c r="B58">
        <v>2.2485750000000002</v>
      </c>
      <c r="C58" s="1">
        <v>4.0298279999999999E-6</v>
      </c>
      <c r="D58">
        <v>8</v>
      </c>
      <c r="E58">
        <v>-0.86124000000000001</v>
      </c>
      <c r="F58">
        <v>1.144754</v>
      </c>
      <c r="I58">
        <v>20</v>
      </c>
      <c r="J58">
        <v>8.7742020000000007</v>
      </c>
      <c r="K58" s="2">
        <f t="shared" si="2"/>
        <v>10672.844942381562</v>
      </c>
      <c r="L58" t="s">
        <v>40</v>
      </c>
    </row>
    <row r="59" spans="2:17" x14ac:dyDescent="0.3">
      <c r="B59">
        <v>2.2487810000000001</v>
      </c>
      <c r="C59" s="1">
        <v>5.2526299999999999E-6</v>
      </c>
      <c r="D59">
        <v>9</v>
      </c>
      <c r="E59">
        <v>-0.72823300000000002</v>
      </c>
      <c r="F59">
        <v>1.2675339999999999</v>
      </c>
      <c r="I59">
        <v>21</v>
      </c>
      <c r="J59">
        <v>10.944395</v>
      </c>
      <c r="K59" s="2">
        <f t="shared" si="2"/>
        <v>13312.644366197184</v>
      </c>
      <c r="L59" t="s">
        <v>40</v>
      </c>
    </row>
    <row r="60" spans="2:17" x14ac:dyDescent="0.3">
      <c r="B60">
        <v>2.2488630000000001</v>
      </c>
      <c r="C60" s="1">
        <v>7.2296409999999999E-6</v>
      </c>
      <c r="D60">
        <v>10</v>
      </c>
      <c r="E60">
        <v>-0.64475300000000002</v>
      </c>
      <c r="F60">
        <v>1.4183969999999999</v>
      </c>
      <c r="I60">
        <v>22</v>
      </c>
      <c r="J60">
        <v>12.719423000000001</v>
      </c>
      <c r="K60" s="2">
        <f t="shared" si="2"/>
        <v>15471.76933418694</v>
      </c>
      <c r="L60" t="s">
        <v>40</v>
      </c>
    </row>
    <row r="61" spans="2:17" x14ac:dyDescent="0.3">
      <c r="B61">
        <v>2.2489940000000002</v>
      </c>
      <c r="C61" s="1">
        <v>9.5915029999999994E-6</v>
      </c>
      <c r="D61">
        <v>11</v>
      </c>
      <c r="E61">
        <v>-0.52871900000000005</v>
      </c>
      <c r="F61">
        <v>1.556646</v>
      </c>
      <c r="I61">
        <v>23</v>
      </c>
      <c r="J61">
        <v>13.926933999999999</v>
      </c>
      <c r="K61" s="2">
        <f t="shared" si="2"/>
        <v>16940.572727272727</v>
      </c>
      <c r="L61" t="s">
        <v>40</v>
      </c>
      <c r="O61" t="s">
        <v>42</v>
      </c>
      <c r="Q61" t="s">
        <v>43</v>
      </c>
    </row>
    <row r="62" spans="2:17" x14ac:dyDescent="0.3">
      <c r="B62">
        <v>2.2488679999999999</v>
      </c>
      <c r="C62" s="1">
        <v>1.179619E-5</v>
      </c>
      <c r="D62">
        <v>12</v>
      </c>
      <c r="E62">
        <v>-0.57803400000000005</v>
      </c>
      <c r="F62">
        <v>1.618244</v>
      </c>
      <c r="I62">
        <v>24</v>
      </c>
      <c r="J62">
        <v>14.765033000000001</v>
      </c>
      <c r="K62" s="2">
        <f t="shared" si="2"/>
        <v>17960.02733674776</v>
      </c>
      <c r="L62" t="s">
        <v>40</v>
      </c>
      <c r="O62" t="s">
        <v>62</v>
      </c>
      <c r="P62">
        <f>+- 100</f>
        <v>-100</v>
      </c>
    </row>
    <row r="63" spans="2:17" x14ac:dyDescent="0.3">
      <c r="B63">
        <v>2.2494339999999999</v>
      </c>
      <c r="C63" s="1">
        <v>1.651218E-5</v>
      </c>
      <c r="D63">
        <v>13</v>
      </c>
      <c r="E63">
        <v>-0.28567199999999998</v>
      </c>
      <c r="F63">
        <v>1.82881</v>
      </c>
      <c r="I63" s="6">
        <v>25</v>
      </c>
      <c r="J63" s="6">
        <v>15.028147000000001</v>
      </c>
      <c r="K63" s="6">
        <f t="shared" si="2"/>
        <v>18280.076376440462</v>
      </c>
      <c r="L63" s="6" t="s">
        <v>40</v>
      </c>
    </row>
    <row r="64" spans="2:17" x14ac:dyDescent="0.3">
      <c r="B64">
        <v>2.24891</v>
      </c>
      <c r="C64" s="1">
        <v>2.0193499999999999E-5</v>
      </c>
      <c r="D64">
        <v>14</v>
      </c>
      <c r="E64">
        <v>-0.469912</v>
      </c>
      <c r="F64">
        <v>1.8713630000000001</v>
      </c>
      <c r="I64">
        <v>26</v>
      </c>
      <c r="J64">
        <v>14.834012</v>
      </c>
      <c r="K64" s="2">
        <f t="shared" si="2"/>
        <v>18043.932650448143</v>
      </c>
      <c r="L64" t="s">
        <v>40</v>
      </c>
    </row>
    <row r="65" spans="2:12" x14ac:dyDescent="0.3">
      <c r="B65">
        <v>2.2497880000000001</v>
      </c>
      <c r="C65" s="1">
        <v>2.7964660000000001E-5</v>
      </c>
      <c r="D65">
        <v>15</v>
      </c>
      <c r="E65">
        <v>-0.116614</v>
      </c>
      <c r="F65">
        <v>2.0722939999999999</v>
      </c>
      <c r="I65">
        <v>27</v>
      </c>
      <c r="J65">
        <v>14.37448</v>
      </c>
      <c r="K65" s="2">
        <f t="shared" si="2"/>
        <v>17484.962868117796</v>
      </c>
      <c r="L65" t="s">
        <v>40</v>
      </c>
    </row>
    <row r="66" spans="2:12" x14ac:dyDescent="0.3">
      <c r="B66">
        <v>2.2514799999999999</v>
      </c>
      <c r="C66" s="1">
        <v>3.6733300000000003E-5</v>
      </c>
      <c r="D66">
        <v>16</v>
      </c>
      <c r="E66">
        <v>0.50209300000000001</v>
      </c>
      <c r="F66">
        <v>2.195303</v>
      </c>
      <c r="I66">
        <v>28</v>
      </c>
      <c r="J66">
        <v>13.310797000000001</v>
      </c>
      <c r="K66" s="2">
        <f t="shared" si="2"/>
        <v>16191.110307298335</v>
      </c>
      <c r="L66" t="s">
        <v>40</v>
      </c>
    </row>
    <row r="67" spans="2:12" x14ac:dyDescent="0.3">
      <c r="B67">
        <v>2.2593489999999998</v>
      </c>
      <c r="C67" s="1">
        <v>8.4681939999999996E-5</v>
      </c>
      <c r="D67">
        <v>17</v>
      </c>
      <c r="E67">
        <v>2.4836749999999999</v>
      </c>
      <c r="F67">
        <v>2.1764519999999998</v>
      </c>
      <c r="I67">
        <v>29</v>
      </c>
      <c r="J67">
        <v>12.105013</v>
      </c>
      <c r="K67" s="2">
        <f t="shared" si="2"/>
        <v>14724.407618437899</v>
      </c>
      <c r="L67" t="s">
        <v>40</v>
      </c>
    </row>
    <row r="68" spans="2:12" x14ac:dyDescent="0.3">
      <c r="B68">
        <v>2.2785690000000001</v>
      </c>
      <c r="C68">
        <v>1.8200000000000001E-4</v>
      </c>
      <c r="D68">
        <v>18</v>
      </c>
      <c r="E68">
        <v>5.2420340000000003</v>
      </c>
      <c r="F68">
        <v>1.4748270000000001</v>
      </c>
      <c r="I68">
        <v>30</v>
      </c>
      <c r="J68">
        <v>10.208285</v>
      </c>
      <c r="K68" s="2">
        <f t="shared" si="2"/>
        <v>12417.248079385403</v>
      </c>
      <c r="L68" t="s">
        <v>40</v>
      </c>
    </row>
    <row r="69" spans="2:12" x14ac:dyDescent="0.3">
      <c r="B69">
        <v>2.3076979999999998</v>
      </c>
      <c r="C69">
        <v>3.0400000000000002E-4</v>
      </c>
      <c r="D69">
        <v>19</v>
      </c>
      <c r="E69">
        <v>7.6341409999999996</v>
      </c>
      <c r="F69">
        <v>1.22742</v>
      </c>
      <c r="I69">
        <v>31</v>
      </c>
      <c r="J69">
        <v>8.1360690000000009</v>
      </c>
      <c r="K69" s="2">
        <f t="shared" si="2"/>
        <v>9896.6268245838673</v>
      </c>
      <c r="L69" t="s">
        <v>40</v>
      </c>
    </row>
    <row r="70" spans="2:12" x14ac:dyDescent="0.3">
      <c r="B70">
        <v>2.3444609999999999</v>
      </c>
      <c r="C70">
        <v>5.31E-4</v>
      </c>
      <c r="D70">
        <v>20</v>
      </c>
      <c r="E70">
        <v>9.8161930000000002</v>
      </c>
      <c r="F70">
        <v>1.2335069999999999</v>
      </c>
      <c r="I70">
        <v>32</v>
      </c>
      <c r="J70">
        <v>5.8632160000000004</v>
      </c>
      <c r="K70" s="2">
        <f t="shared" si="2"/>
        <v>7131.9528809218955</v>
      </c>
      <c r="L70" t="s">
        <v>40</v>
      </c>
    </row>
    <row r="71" spans="2:12" x14ac:dyDescent="0.3">
      <c r="B71">
        <v>2.3926810000000001</v>
      </c>
      <c r="C71">
        <v>7.45E-4</v>
      </c>
      <c r="D71">
        <v>21</v>
      </c>
      <c r="E71">
        <v>12.101882</v>
      </c>
      <c r="F71">
        <v>1.17716</v>
      </c>
      <c r="I71">
        <v>33</v>
      </c>
      <c r="J71">
        <v>3.0876920000000001</v>
      </c>
      <c r="K71" s="2">
        <f t="shared" si="2"/>
        <v>3755.835339308579</v>
      </c>
      <c r="L71" t="s">
        <v>41</v>
      </c>
    </row>
    <row r="72" spans="2:12" x14ac:dyDescent="0.3">
      <c r="B72">
        <v>2.42923</v>
      </c>
      <c r="C72">
        <v>6.7299999999999999E-4</v>
      </c>
      <c r="D72">
        <v>22</v>
      </c>
      <c r="E72">
        <v>13.591227999999999</v>
      </c>
      <c r="F72">
        <v>0.99446599999999996</v>
      </c>
      <c r="I72">
        <v>34</v>
      </c>
      <c r="J72">
        <v>0.78207899999999997</v>
      </c>
      <c r="K72" s="2">
        <f t="shared" si="2"/>
        <v>951.31248399487833</v>
      </c>
      <c r="L72" t="s">
        <v>39</v>
      </c>
    </row>
    <row r="73" spans="2:12" x14ac:dyDescent="0.3">
      <c r="B73">
        <v>2.4453930000000001</v>
      </c>
      <c r="C73">
        <v>7.4700000000000005E-4</v>
      </c>
      <c r="D73">
        <v>23</v>
      </c>
      <c r="E73">
        <v>14.193294</v>
      </c>
      <c r="F73">
        <v>1.0041009999999999</v>
      </c>
      <c r="I73">
        <v>35</v>
      </c>
      <c r="J73">
        <v>0</v>
      </c>
      <c r="K73" s="2">
        <f t="shared" si="2"/>
        <v>0</v>
      </c>
    </row>
    <row r="74" spans="2:12" x14ac:dyDescent="0.3">
      <c r="B74">
        <v>2.4627699999999999</v>
      </c>
      <c r="C74">
        <v>8.34E-4</v>
      </c>
      <c r="D74">
        <v>24</v>
      </c>
      <c r="E74">
        <v>14.813154000000001</v>
      </c>
      <c r="F74">
        <v>1.016769</v>
      </c>
    </row>
    <row r="75" spans="2:12" x14ac:dyDescent="0.3">
      <c r="B75">
        <v>2.4670399999999999</v>
      </c>
      <c r="C75">
        <v>7.4700000000000005E-4</v>
      </c>
      <c r="D75">
        <v>25</v>
      </c>
      <c r="E75">
        <v>14.966004999999999</v>
      </c>
      <c r="F75">
        <v>0.95190399999999997</v>
      </c>
    </row>
    <row r="76" spans="2:12" x14ac:dyDescent="0.3">
      <c r="B76">
        <v>2.462018</v>
      </c>
      <c r="C76">
        <v>7.5000000000000002E-4</v>
      </c>
      <c r="D76">
        <v>26</v>
      </c>
      <c r="E76">
        <v>14.790042</v>
      </c>
      <c r="F76">
        <v>0.96887699999999999</v>
      </c>
    </row>
    <row r="77" spans="2:12" x14ac:dyDescent="0.3">
      <c r="B77">
        <v>2.4455119999999999</v>
      </c>
      <c r="C77">
        <v>6.8900000000000005E-4</v>
      </c>
      <c r="D77">
        <v>27</v>
      </c>
      <c r="E77">
        <v>14.200542</v>
      </c>
      <c r="F77">
        <v>0.96199199999999996</v>
      </c>
    </row>
    <row r="78" spans="2:12" x14ac:dyDescent="0.3">
      <c r="B78">
        <v>2.4138130000000002</v>
      </c>
      <c r="C78">
        <v>6.2E-4</v>
      </c>
      <c r="D78">
        <v>28</v>
      </c>
      <c r="E78">
        <v>12.990323</v>
      </c>
      <c r="F78">
        <v>0.99412999999999996</v>
      </c>
    </row>
    <row r="79" spans="2:12" x14ac:dyDescent="0.3">
      <c r="B79">
        <v>2.376376</v>
      </c>
      <c r="C79">
        <v>5.62E-4</v>
      </c>
      <c r="D79">
        <v>29</v>
      </c>
      <c r="E79">
        <v>11.392035999999999</v>
      </c>
      <c r="F79">
        <v>1.080748</v>
      </c>
    </row>
    <row r="80" spans="2:12" x14ac:dyDescent="0.3">
      <c r="B80">
        <v>2.3369</v>
      </c>
      <c r="C80">
        <v>5.0100000000000003E-4</v>
      </c>
      <c r="D80">
        <v>30</v>
      </c>
      <c r="E80">
        <v>9.4100760000000001</v>
      </c>
      <c r="F80">
        <v>1.2226410000000001</v>
      </c>
    </row>
    <row r="81" spans="2:6" x14ac:dyDescent="0.3">
      <c r="B81">
        <v>2.2993060000000001</v>
      </c>
      <c r="C81">
        <v>2.7099999999999997E-4</v>
      </c>
      <c r="D81">
        <v>31</v>
      </c>
      <c r="E81">
        <v>7.0450679999999997</v>
      </c>
      <c r="F81">
        <v>1.207786</v>
      </c>
    </row>
    <row r="82" spans="2:6" x14ac:dyDescent="0.3">
      <c r="B82">
        <v>2.2715079999999999</v>
      </c>
      <c r="C82">
        <v>1.25E-4</v>
      </c>
      <c r="D82">
        <v>32</v>
      </c>
      <c r="E82">
        <v>4.5420910000000001</v>
      </c>
      <c r="F82">
        <v>1.2936110000000001</v>
      </c>
    </row>
    <row r="83" spans="2:6" x14ac:dyDescent="0.3">
      <c r="B83">
        <v>2.256183</v>
      </c>
      <c r="C83" s="1">
        <v>6.4873889999999995E-5</v>
      </c>
      <c r="D83">
        <v>33</v>
      </c>
      <c r="E83">
        <v>1.796478</v>
      </c>
      <c r="F83">
        <v>2.1724589999999999</v>
      </c>
    </row>
    <row r="84" spans="2:6" x14ac:dyDescent="0.3">
      <c r="B84">
        <v>2.250048</v>
      </c>
      <c r="C84" s="1">
        <v>2.746259E-5</v>
      </c>
      <c r="D84">
        <v>34</v>
      </c>
      <c r="E84">
        <v>-3.4497E-2</v>
      </c>
      <c r="F84">
        <v>2.0752259999999998</v>
      </c>
    </row>
    <row r="85" spans="2:6" x14ac:dyDescent="0.3">
      <c r="B85">
        <v>2.2483219999999999</v>
      </c>
      <c r="C85" s="1">
        <v>1.7717909999999999E-5</v>
      </c>
      <c r="D85">
        <v>35</v>
      </c>
      <c r="E85">
        <v>-0.72253900000000004</v>
      </c>
      <c r="F85">
        <v>1.7917080000000001</v>
      </c>
    </row>
    <row r="86" spans="2:6" x14ac:dyDescent="0.3">
      <c r="B86">
        <v>2.2481499999999999</v>
      </c>
      <c r="C86" s="1">
        <v>1.080579E-5</v>
      </c>
      <c r="D86">
        <v>36</v>
      </c>
      <c r="E86">
        <v>-0.904806</v>
      </c>
      <c r="F86">
        <v>1.5208159999999999</v>
      </c>
    </row>
    <row r="87" spans="2:6" x14ac:dyDescent="0.3">
      <c r="B87">
        <v>2.2488969999999999</v>
      </c>
      <c r="C87" s="1">
        <v>8.0465309999999998E-6</v>
      </c>
      <c r="D87">
        <v>37</v>
      </c>
      <c r="E87">
        <v>-0.58205799999999996</v>
      </c>
      <c r="F87">
        <v>1.4803789999999999</v>
      </c>
    </row>
    <row r="88" spans="2:6" x14ac:dyDescent="0.3">
      <c r="B88">
        <v>2.2487240000000002</v>
      </c>
      <c r="C88" s="1">
        <v>6.0218880000000004E-6</v>
      </c>
      <c r="D88">
        <v>38</v>
      </c>
      <c r="E88">
        <v>-0.717746</v>
      </c>
      <c r="F88">
        <v>1.3310120000000001</v>
      </c>
    </row>
    <row r="89" spans="2:6" x14ac:dyDescent="0.3">
      <c r="B89">
        <v>2.2483740000000001</v>
      </c>
      <c r="C89" s="1">
        <v>5.6449940000000004E-6</v>
      </c>
      <c r="D89">
        <v>39</v>
      </c>
      <c r="E89">
        <v>-0.92881199999999997</v>
      </c>
      <c r="F89">
        <v>1.1610879999999999</v>
      </c>
    </row>
    <row r="90" spans="2:6" x14ac:dyDescent="0.3">
      <c r="B90">
        <v>2.248418</v>
      </c>
      <c r="C90" s="1">
        <v>3.4122940000000002E-6</v>
      </c>
      <c r="D90">
        <v>40</v>
      </c>
      <c r="E90">
        <v>-0.97071700000000005</v>
      </c>
      <c r="F90">
        <v>1.0585249999999999</v>
      </c>
    </row>
    <row r="91" spans="2:6" x14ac:dyDescent="0.3">
      <c r="B91">
        <v>2.2483610000000001</v>
      </c>
      <c r="C91" s="1">
        <v>3.545303E-6</v>
      </c>
      <c r="D91">
        <v>41</v>
      </c>
      <c r="E91">
        <v>-1.033785</v>
      </c>
      <c r="F91">
        <v>0.99782400000000004</v>
      </c>
    </row>
    <row r="92" spans="2:6" x14ac:dyDescent="0.3">
      <c r="B92">
        <v>2.2484310000000001</v>
      </c>
      <c r="C92" s="1">
        <v>2.1971909999999999E-6</v>
      </c>
      <c r="D92">
        <v>42</v>
      </c>
      <c r="E92">
        <v>-1.0491680000000001</v>
      </c>
      <c r="F92">
        <v>0.846974</v>
      </c>
    </row>
    <row r="93" spans="2:6" x14ac:dyDescent="0.3">
      <c r="B93">
        <v>2.248821</v>
      </c>
      <c r="C93" s="1">
        <v>2.6808549999999998E-6</v>
      </c>
      <c r="D93">
        <v>43</v>
      </c>
      <c r="E93">
        <v>-0.84803200000000001</v>
      </c>
      <c r="F93">
        <v>0.99049100000000001</v>
      </c>
    </row>
    <row r="94" spans="2:6" x14ac:dyDescent="0.3">
      <c r="B94">
        <v>2.2487010000000001</v>
      </c>
      <c r="C94" s="1">
        <v>2.4046810000000001E-6</v>
      </c>
      <c r="D94">
        <v>44</v>
      </c>
      <c r="E94">
        <v>-0.94976799999999995</v>
      </c>
      <c r="F94">
        <v>0.91766499999999995</v>
      </c>
    </row>
    <row r="95" spans="2:6" x14ac:dyDescent="0.3">
      <c r="B95">
        <v>2.2480449999999998</v>
      </c>
      <c r="C95" s="1">
        <v>1.7167170000000001E-6</v>
      </c>
      <c r="D95">
        <v>45</v>
      </c>
      <c r="E95">
        <v>-1.2721849999999999</v>
      </c>
      <c r="F95">
        <v>0.72033899999999995</v>
      </c>
    </row>
    <row r="96" spans="2:6" x14ac:dyDescent="0.3">
      <c r="B96">
        <v>2.2483919999999999</v>
      </c>
      <c r="C96" s="1">
        <v>2.1492749999999998E-6</v>
      </c>
      <c r="D96">
        <v>46</v>
      </c>
      <c r="E96">
        <v>-1.0981890000000001</v>
      </c>
      <c r="F96">
        <v>0.76248000000000005</v>
      </c>
    </row>
    <row r="97" spans="2:6" x14ac:dyDescent="0.3">
      <c r="B97">
        <v>2.2483119999999999</v>
      </c>
      <c r="C97" s="1">
        <v>1.7063080000000001E-6</v>
      </c>
      <c r="D97">
        <v>47</v>
      </c>
      <c r="E97">
        <v>-1.173448</v>
      </c>
      <c r="F97">
        <v>0.69566799999999995</v>
      </c>
    </row>
    <row r="98" spans="2:6" x14ac:dyDescent="0.3">
      <c r="B98">
        <v>2.2486109999999999</v>
      </c>
      <c r="C98" s="1">
        <v>2.0712810000000001E-6</v>
      </c>
      <c r="D98">
        <v>48</v>
      </c>
      <c r="E98">
        <v>-1.0104919999999999</v>
      </c>
      <c r="F98">
        <v>0.86436400000000002</v>
      </c>
    </row>
    <row r="99" spans="2:6" x14ac:dyDescent="0.3">
      <c r="B99">
        <v>2.2482410000000002</v>
      </c>
      <c r="C99" s="1">
        <v>2.7007959999999999E-6</v>
      </c>
      <c r="D99">
        <v>49</v>
      </c>
      <c r="E99">
        <v>-1.211435</v>
      </c>
      <c r="F99">
        <v>0.63202199999999997</v>
      </c>
    </row>
    <row r="100" spans="2:6" x14ac:dyDescent="0.3">
      <c r="B100">
        <v>2.2480370000000001</v>
      </c>
      <c r="C100" s="1">
        <v>2.0118899999999999E-6</v>
      </c>
      <c r="D100">
        <v>50</v>
      </c>
      <c r="E100">
        <v>-1.299007</v>
      </c>
      <c r="F100">
        <v>0.65223299999999995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0782-924C-1A47-94F2-04CB0FD9DC5B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3.19921875" bestFit="1" customWidth="1"/>
    <col min="5" max="5" width="10.19921875" bestFit="1" customWidth="1"/>
    <col min="6" max="6" width="9.19921875" bestFit="1" customWidth="1"/>
  </cols>
  <sheetData>
    <row r="1" spans="2:6" x14ac:dyDescent="0.3">
      <c r="B1">
        <v>2.248275</v>
      </c>
      <c r="C1" s="1">
        <v>1.9933130000000002E-6</v>
      </c>
      <c r="D1">
        <v>1</v>
      </c>
      <c r="E1">
        <v>-1.1939150000000001</v>
      </c>
      <c r="F1">
        <v>0.64494200000000002</v>
      </c>
    </row>
    <row r="2" spans="2:6" x14ac:dyDescent="0.3">
      <c r="B2">
        <v>2.2483200000000001</v>
      </c>
      <c r="C2" s="1">
        <v>1.63115E-6</v>
      </c>
      <c r="D2">
        <v>2</v>
      </c>
      <c r="E2">
        <v>-1.157562</v>
      </c>
      <c r="F2">
        <v>0.73306899999999997</v>
      </c>
    </row>
    <row r="3" spans="2:6" x14ac:dyDescent="0.3">
      <c r="B3">
        <v>2.2482419999999999</v>
      </c>
      <c r="C3" s="1">
        <v>1.7697829999999999E-6</v>
      </c>
      <c r="D3">
        <v>3</v>
      </c>
      <c r="E3">
        <v>-1.1948399999999999</v>
      </c>
      <c r="F3">
        <v>0.73883100000000002</v>
      </c>
    </row>
    <row r="4" spans="2:6" x14ac:dyDescent="0.3">
      <c r="B4">
        <v>2.24824</v>
      </c>
      <c r="C4" s="1">
        <v>2.6341860000000002E-6</v>
      </c>
      <c r="D4">
        <v>4</v>
      </c>
      <c r="E4">
        <v>-1.169575</v>
      </c>
      <c r="F4">
        <v>0.74365099999999995</v>
      </c>
    </row>
    <row r="5" spans="2:6" x14ac:dyDescent="0.3">
      <c r="B5">
        <v>2.2481339999999999</v>
      </c>
      <c r="C5" s="1">
        <v>3.1078039999999998E-6</v>
      </c>
      <c r="D5">
        <v>5</v>
      </c>
      <c r="E5">
        <v>-1.211557</v>
      </c>
      <c r="F5">
        <v>0.75113200000000002</v>
      </c>
    </row>
    <row r="6" spans="2:6" x14ac:dyDescent="0.3">
      <c r="B6">
        <v>2.2480199999999999</v>
      </c>
      <c r="C6" s="1">
        <v>2.3197610000000002E-6</v>
      </c>
      <c r="D6">
        <v>6</v>
      </c>
      <c r="E6">
        <v>-1.259182</v>
      </c>
      <c r="F6">
        <v>0.75825100000000001</v>
      </c>
    </row>
    <row r="7" spans="2:6" x14ac:dyDescent="0.3">
      <c r="B7">
        <v>2.2483490000000002</v>
      </c>
      <c r="C7" s="1">
        <v>2.8400549999999999E-6</v>
      </c>
      <c r="D7">
        <v>7</v>
      </c>
      <c r="E7">
        <v>-1.1058520000000001</v>
      </c>
      <c r="F7">
        <v>0.93265500000000001</v>
      </c>
    </row>
    <row r="8" spans="2:6" x14ac:dyDescent="0.3">
      <c r="B8">
        <v>2.248418</v>
      </c>
      <c r="C8" s="1">
        <v>2.711798E-6</v>
      </c>
      <c r="D8">
        <v>8</v>
      </c>
      <c r="E8">
        <v>-1.037059</v>
      </c>
      <c r="F8">
        <v>0.96539200000000003</v>
      </c>
    </row>
    <row r="9" spans="2:6" x14ac:dyDescent="0.3">
      <c r="B9">
        <v>2.2481040000000001</v>
      </c>
      <c r="C9" s="1">
        <v>2.9538590000000001E-6</v>
      </c>
      <c r="D9">
        <v>9</v>
      </c>
      <c r="E9">
        <v>-1.1742600000000001</v>
      </c>
      <c r="F9">
        <v>0.89211700000000005</v>
      </c>
    </row>
    <row r="10" spans="2:6" x14ac:dyDescent="0.3">
      <c r="B10">
        <v>2.248078</v>
      </c>
      <c r="C10" s="1">
        <v>4.2459630000000001E-6</v>
      </c>
      <c r="D10">
        <v>10</v>
      </c>
      <c r="E10">
        <v>-1.118938</v>
      </c>
      <c r="F10">
        <v>1.0358590000000001</v>
      </c>
    </row>
    <row r="11" spans="2:6" x14ac:dyDescent="0.3">
      <c r="B11">
        <v>2.2481599999999999</v>
      </c>
      <c r="C11" s="1">
        <v>4.5127540000000002E-6</v>
      </c>
      <c r="D11">
        <v>11</v>
      </c>
      <c r="E11">
        <v>-1.0566310000000001</v>
      </c>
      <c r="F11">
        <v>1.1095429999999999</v>
      </c>
    </row>
    <row r="12" spans="2:6" x14ac:dyDescent="0.3">
      <c r="B12">
        <v>2.2486950000000001</v>
      </c>
      <c r="C12" s="1">
        <v>5.8009580000000001E-6</v>
      </c>
      <c r="D12">
        <v>12</v>
      </c>
      <c r="E12">
        <v>-0.72945000000000004</v>
      </c>
      <c r="F12">
        <v>1.317993</v>
      </c>
    </row>
    <row r="13" spans="2:6" x14ac:dyDescent="0.3">
      <c r="B13">
        <v>2.2485900000000001</v>
      </c>
      <c r="C13" s="1">
        <v>7.3995000000000001E-6</v>
      </c>
      <c r="D13">
        <v>13</v>
      </c>
      <c r="E13">
        <v>-0.75575199999999998</v>
      </c>
      <c r="F13">
        <v>1.3903160000000001</v>
      </c>
    </row>
    <row r="14" spans="2:6" x14ac:dyDescent="0.3">
      <c r="B14">
        <v>2.2492390000000002</v>
      </c>
      <c r="C14" s="1">
        <v>1.128886E-5</v>
      </c>
      <c r="D14">
        <v>14</v>
      </c>
      <c r="E14">
        <v>-0.395345</v>
      </c>
      <c r="F14">
        <v>1.649724</v>
      </c>
    </row>
    <row r="15" spans="2:6" x14ac:dyDescent="0.3">
      <c r="B15">
        <v>2.2490239999999999</v>
      </c>
      <c r="C15" s="1">
        <v>1.4850950000000001E-5</v>
      </c>
      <c r="D15">
        <v>15</v>
      </c>
      <c r="E15">
        <v>-0.46896300000000002</v>
      </c>
      <c r="F15">
        <v>1.755765</v>
      </c>
    </row>
    <row r="16" spans="2:6" x14ac:dyDescent="0.3">
      <c r="B16">
        <v>2.2497250000000002</v>
      </c>
      <c r="C16" s="1">
        <v>2.3261510000000002E-5</v>
      </c>
      <c r="D16">
        <v>16</v>
      </c>
      <c r="E16">
        <v>-0.117643</v>
      </c>
      <c r="F16">
        <v>1.968993</v>
      </c>
    </row>
    <row r="17" spans="2:6" x14ac:dyDescent="0.3">
      <c r="B17">
        <v>2.255531</v>
      </c>
      <c r="C17" s="1">
        <v>4.9382590000000003E-5</v>
      </c>
      <c r="D17">
        <v>17</v>
      </c>
      <c r="E17">
        <v>1.7191160000000001</v>
      </c>
      <c r="F17">
        <v>2.0706699999999998</v>
      </c>
    </row>
    <row r="18" spans="2:6" x14ac:dyDescent="0.3">
      <c r="B18">
        <v>2.2697829999999999</v>
      </c>
      <c r="C18">
        <v>1.2999999999999999E-4</v>
      </c>
      <c r="D18">
        <v>18</v>
      </c>
      <c r="E18">
        <v>4.2372100000000001</v>
      </c>
      <c r="F18">
        <v>1.650102</v>
      </c>
    </row>
    <row r="19" spans="2:6" x14ac:dyDescent="0.3">
      <c r="B19">
        <v>2.293777</v>
      </c>
      <c r="C19">
        <v>2.42E-4</v>
      </c>
      <c r="D19">
        <v>19</v>
      </c>
      <c r="E19">
        <v>6.6155889999999999</v>
      </c>
      <c r="F19">
        <v>1.263711</v>
      </c>
    </row>
    <row r="20" spans="2:6" x14ac:dyDescent="0.3">
      <c r="B20">
        <v>2.3277429999999999</v>
      </c>
      <c r="C20">
        <v>4.0999999999999999E-4</v>
      </c>
      <c r="D20">
        <v>20</v>
      </c>
      <c r="E20">
        <v>8.8957200000000007</v>
      </c>
      <c r="F20">
        <v>1.1925399999999999</v>
      </c>
    </row>
    <row r="21" spans="2:6" x14ac:dyDescent="0.3">
      <c r="B21">
        <v>2.3679510000000001</v>
      </c>
      <c r="C21">
        <v>5.9699999999999998E-4</v>
      </c>
      <c r="D21">
        <v>21</v>
      </c>
      <c r="E21">
        <v>10.994748</v>
      </c>
      <c r="F21">
        <v>1.154466</v>
      </c>
    </row>
    <row r="22" spans="2:6" x14ac:dyDescent="0.3">
      <c r="B22">
        <v>2.4046729999999998</v>
      </c>
      <c r="C22">
        <v>7.3899999999999997E-4</v>
      </c>
      <c r="D22">
        <v>22</v>
      </c>
      <c r="E22">
        <v>12.60952</v>
      </c>
      <c r="F22">
        <v>1.125518</v>
      </c>
    </row>
    <row r="23" spans="2:6" x14ac:dyDescent="0.3">
      <c r="B23">
        <v>2.4380890000000002</v>
      </c>
      <c r="C23">
        <v>7.4299999999999995E-4</v>
      </c>
      <c r="D23">
        <v>23</v>
      </c>
      <c r="E23">
        <v>13.922966000000001</v>
      </c>
      <c r="F23">
        <v>1.020575</v>
      </c>
    </row>
    <row r="24" spans="2:6" x14ac:dyDescent="0.3">
      <c r="B24">
        <v>2.4616950000000002</v>
      </c>
      <c r="C24">
        <v>7.2599999999999997E-4</v>
      </c>
      <c r="D24">
        <v>24</v>
      </c>
      <c r="E24">
        <v>14.780010000000001</v>
      </c>
      <c r="F24">
        <v>0.94894699999999998</v>
      </c>
    </row>
    <row r="25" spans="2:6" x14ac:dyDescent="0.3">
      <c r="B25">
        <v>2.4680240000000002</v>
      </c>
      <c r="C25">
        <v>7.7399999999999995E-4</v>
      </c>
      <c r="D25">
        <v>25</v>
      </c>
      <c r="E25">
        <v>14.999431</v>
      </c>
      <c r="F25">
        <v>0.96117699999999995</v>
      </c>
    </row>
    <row r="26" spans="2:6" x14ac:dyDescent="0.3">
      <c r="B26">
        <v>2.4660410000000001</v>
      </c>
      <c r="C26">
        <v>6.3900000000000003E-4</v>
      </c>
      <c r="D26">
        <v>26</v>
      </c>
      <c r="E26">
        <v>14.935574000000001</v>
      </c>
      <c r="F26">
        <v>0.88365099999999996</v>
      </c>
    </row>
    <row r="27" spans="2:6" x14ac:dyDescent="0.3">
      <c r="B27">
        <v>2.4506039999999998</v>
      </c>
      <c r="C27">
        <v>8.3000000000000001E-4</v>
      </c>
      <c r="D27">
        <v>27</v>
      </c>
      <c r="E27">
        <v>14.379576</v>
      </c>
      <c r="F27">
        <v>1.041714</v>
      </c>
    </row>
    <row r="28" spans="2:6" x14ac:dyDescent="0.3">
      <c r="B28">
        <v>2.4296790000000001</v>
      </c>
      <c r="C28">
        <v>7.1500000000000003E-4</v>
      </c>
      <c r="D28">
        <v>28</v>
      </c>
      <c r="E28">
        <v>13.606016</v>
      </c>
      <c r="F28">
        <v>1.026157</v>
      </c>
    </row>
    <row r="29" spans="2:6" x14ac:dyDescent="0.3">
      <c r="B29">
        <v>2.3955380000000002</v>
      </c>
      <c r="C29">
        <v>8.4099999999999995E-4</v>
      </c>
      <c r="D29">
        <v>29</v>
      </c>
      <c r="E29">
        <v>12.217598000000001</v>
      </c>
      <c r="F29">
        <v>1.23794</v>
      </c>
    </row>
    <row r="30" spans="2:6" x14ac:dyDescent="0.3">
      <c r="B30">
        <v>2.3539140000000001</v>
      </c>
      <c r="C30">
        <v>5.8399999999999999E-4</v>
      </c>
      <c r="D30">
        <v>30</v>
      </c>
      <c r="E30">
        <v>10.305300000000001</v>
      </c>
      <c r="F30">
        <v>1.2139409999999999</v>
      </c>
    </row>
    <row r="31" spans="2:6" x14ac:dyDescent="0.3">
      <c r="B31">
        <v>2.3154159999999999</v>
      </c>
      <c r="C31">
        <v>4.55E-4</v>
      </c>
      <c r="D31">
        <v>31</v>
      </c>
      <c r="E31">
        <v>8.1251639999999998</v>
      </c>
      <c r="F31">
        <v>1.328754</v>
      </c>
    </row>
    <row r="32" spans="2:6" x14ac:dyDescent="0.3">
      <c r="B32">
        <v>2.2825709999999999</v>
      </c>
      <c r="C32">
        <v>2.02E-4</v>
      </c>
      <c r="D32">
        <v>32</v>
      </c>
      <c r="E32">
        <v>5.6531219999999998</v>
      </c>
      <c r="F32">
        <v>1.3453649999999999</v>
      </c>
    </row>
    <row r="33" spans="2:6" x14ac:dyDescent="0.3">
      <c r="B33">
        <v>2.2633220000000001</v>
      </c>
      <c r="C33">
        <v>1.0399999999999999E-4</v>
      </c>
      <c r="D33">
        <v>33</v>
      </c>
      <c r="E33">
        <v>3.2961990000000001</v>
      </c>
      <c r="F33">
        <v>1.8700619999999999</v>
      </c>
    </row>
    <row r="34" spans="2:6" x14ac:dyDescent="0.3">
      <c r="B34">
        <v>2.2526769999999998</v>
      </c>
      <c r="C34" s="1">
        <v>5.8249479999999997E-5</v>
      </c>
      <c r="D34">
        <v>34</v>
      </c>
      <c r="E34">
        <v>0.81545199999999995</v>
      </c>
      <c r="F34">
        <v>2.388433</v>
      </c>
    </row>
    <row r="35" spans="2:6" x14ac:dyDescent="0.3">
      <c r="B35">
        <v>2.2491989999999999</v>
      </c>
      <c r="C35" s="1">
        <v>2.9952309999999999E-5</v>
      </c>
      <c r="D35">
        <v>35</v>
      </c>
      <c r="E35">
        <v>-0.34558</v>
      </c>
      <c r="F35">
        <v>2.0821649999999998</v>
      </c>
    </row>
    <row r="36" spans="2:6" x14ac:dyDescent="0.3">
      <c r="B36">
        <v>2.2492350000000001</v>
      </c>
      <c r="C36" s="1">
        <v>1.928419E-5</v>
      </c>
      <c r="D36">
        <v>36</v>
      </c>
      <c r="E36">
        <v>-0.349997</v>
      </c>
      <c r="F36">
        <v>1.8813040000000001</v>
      </c>
    </row>
    <row r="37" spans="2:6" x14ac:dyDescent="0.3">
      <c r="B37">
        <v>2.2489059999999998</v>
      </c>
      <c r="C37" s="1">
        <v>1.682748E-5</v>
      </c>
      <c r="D37">
        <v>37</v>
      </c>
      <c r="E37">
        <v>-0.51366800000000001</v>
      </c>
      <c r="F37">
        <v>1.7999320000000001</v>
      </c>
    </row>
    <row r="38" spans="2:6" x14ac:dyDescent="0.3">
      <c r="B38">
        <v>2.2488959999999998</v>
      </c>
      <c r="C38" s="1">
        <v>1.386848E-5</v>
      </c>
      <c r="D38">
        <v>38</v>
      </c>
      <c r="E38">
        <v>-0.53243700000000005</v>
      </c>
      <c r="F38">
        <v>1.726893</v>
      </c>
    </row>
    <row r="39" spans="2:6" x14ac:dyDescent="0.3">
      <c r="B39">
        <v>2.2488980000000001</v>
      </c>
      <c r="C39" s="1">
        <v>1.114329E-5</v>
      </c>
      <c r="D39">
        <v>39</v>
      </c>
      <c r="E39">
        <v>-0.60611000000000004</v>
      </c>
      <c r="F39">
        <v>1.5521469999999999</v>
      </c>
    </row>
    <row r="40" spans="2:6" x14ac:dyDescent="0.3">
      <c r="B40">
        <v>2.2492070000000002</v>
      </c>
      <c r="C40" s="1">
        <v>8.2143110000000004E-6</v>
      </c>
      <c r="D40">
        <v>40</v>
      </c>
      <c r="E40">
        <v>-0.48429100000000003</v>
      </c>
      <c r="F40">
        <v>1.465776</v>
      </c>
    </row>
    <row r="41" spans="2:6" x14ac:dyDescent="0.3">
      <c r="B41">
        <v>2.248837</v>
      </c>
      <c r="C41" s="1">
        <v>5.5240760000000004E-6</v>
      </c>
      <c r="D41">
        <v>41</v>
      </c>
      <c r="E41">
        <v>-0.71009100000000003</v>
      </c>
      <c r="F41">
        <v>1.2860499999999999</v>
      </c>
    </row>
    <row r="42" spans="2:6" x14ac:dyDescent="0.3">
      <c r="B42">
        <v>2.2488199999999998</v>
      </c>
      <c r="C42" s="1">
        <v>4.204227E-6</v>
      </c>
      <c r="D42">
        <v>42</v>
      </c>
      <c r="E42">
        <v>-0.71767400000000003</v>
      </c>
      <c r="F42">
        <v>1.1950719999999999</v>
      </c>
    </row>
    <row r="43" spans="2:6" x14ac:dyDescent="0.3">
      <c r="B43">
        <v>2.2482009999999999</v>
      </c>
      <c r="C43" s="1">
        <v>3.1699389999999999E-6</v>
      </c>
      <c r="D43">
        <v>43</v>
      </c>
      <c r="E43">
        <v>-1.130174</v>
      </c>
      <c r="F43">
        <v>0.975302</v>
      </c>
    </row>
    <row r="44" spans="2:6" x14ac:dyDescent="0.3">
      <c r="B44">
        <v>2.248237</v>
      </c>
      <c r="C44" s="1">
        <v>2.7693139999999999E-6</v>
      </c>
      <c r="D44">
        <v>44</v>
      </c>
      <c r="E44">
        <v>-1.124382</v>
      </c>
      <c r="F44">
        <v>0.93561499999999997</v>
      </c>
    </row>
    <row r="45" spans="2:6" x14ac:dyDescent="0.3">
      <c r="B45">
        <v>2.2484510000000002</v>
      </c>
      <c r="C45" s="1">
        <v>2.4598179999999998E-6</v>
      </c>
      <c r="D45">
        <v>45</v>
      </c>
      <c r="E45">
        <v>-1.0305789999999999</v>
      </c>
      <c r="F45">
        <v>0.87277800000000005</v>
      </c>
    </row>
    <row r="46" spans="2:6" x14ac:dyDescent="0.3">
      <c r="B46">
        <v>2.2485400000000002</v>
      </c>
      <c r="C46" s="1">
        <v>1.993997E-6</v>
      </c>
      <c r="D46">
        <v>46</v>
      </c>
      <c r="E46">
        <v>-0.99909300000000001</v>
      </c>
      <c r="F46">
        <v>0.86438000000000004</v>
      </c>
    </row>
    <row r="47" spans="2:6" x14ac:dyDescent="0.3">
      <c r="B47">
        <v>2.2481179999999998</v>
      </c>
      <c r="C47" s="1">
        <v>1.6843520000000001E-6</v>
      </c>
      <c r="D47">
        <v>47</v>
      </c>
      <c r="E47">
        <v>-1.2503150000000001</v>
      </c>
      <c r="F47">
        <v>0.689577</v>
      </c>
    </row>
    <row r="48" spans="2:6" x14ac:dyDescent="0.3">
      <c r="B48">
        <v>2.2481849999999999</v>
      </c>
      <c r="C48" s="1">
        <v>1.6812769999999999E-6</v>
      </c>
      <c r="D48">
        <v>48</v>
      </c>
      <c r="E48">
        <v>-1.227816</v>
      </c>
      <c r="F48">
        <v>0.68316600000000005</v>
      </c>
    </row>
    <row r="49" spans="2:6" x14ac:dyDescent="0.3">
      <c r="B49">
        <v>2.2484410000000001</v>
      </c>
      <c r="C49" s="1">
        <v>1.362575E-6</v>
      </c>
      <c r="D49">
        <v>49</v>
      </c>
      <c r="E49">
        <v>-1.1198129999999999</v>
      </c>
      <c r="F49">
        <v>0.69743200000000005</v>
      </c>
    </row>
    <row r="50" spans="2:6" x14ac:dyDescent="0.3">
      <c r="B50">
        <v>2.2484299999999999</v>
      </c>
      <c r="C50" s="1">
        <v>1.76074E-6</v>
      </c>
      <c r="D50">
        <v>50</v>
      </c>
      <c r="E50">
        <v>-1.0952519999999999</v>
      </c>
      <c r="F50">
        <v>0.76770799999999995</v>
      </c>
    </row>
    <row r="51" spans="2:6" x14ac:dyDescent="0.3">
      <c r="B51">
        <v>2.2483029999999999</v>
      </c>
      <c r="C51" s="1">
        <v>1.843838E-6</v>
      </c>
      <c r="D51">
        <v>1</v>
      </c>
      <c r="E51">
        <v>-1.1712819999999999</v>
      </c>
      <c r="F51">
        <v>0.74952300000000005</v>
      </c>
    </row>
    <row r="52" spans="2:6" x14ac:dyDescent="0.3">
      <c r="B52">
        <v>2.2482060000000001</v>
      </c>
      <c r="C52" s="1">
        <v>1.6279750000000001E-6</v>
      </c>
      <c r="D52">
        <v>2</v>
      </c>
      <c r="E52">
        <v>-1.2070780000000001</v>
      </c>
      <c r="F52">
        <v>0.71187400000000001</v>
      </c>
    </row>
    <row r="53" spans="2:6" x14ac:dyDescent="0.3">
      <c r="B53">
        <v>2.2484660000000001</v>
      </c>
      <c r="C53" s="1">
        <v>2.011179E-6</v>
      </c>
      <c r="D53">
        <v>3</v>
      </c>
      <c r="E53">
        <v>-1.044276</v>
      </c>
      <c r="F53">
        <v>0.80368899999999999</v>
      </c>
    </row>
    <row r="54" spans="2:6" x14ac:dyDescent="0.3">
      <c r="B54">
        <v>2.248586</v>
      </c>
      <c r="C54" s="1">
        <v>2.3073669999999999E-6</v>
      </c>
      <c r="D54">
        <v>4</v>
      </c>
      <c r="E54">
        <v>-0.97616599999999998</v>
      </c>
      <c r="F54">
        <v>0.86177300000000001</v>
      </c>
    </row>
    <row r="55" spans="2:6" x14ac:dyDescent="0.3">
      <c r="B55">
        <v>2.248513</v>
      </c>
      <c r="C55" s="1">
        <v>2.2249059999999998E-6</v>
      </c>
      <c r="D55">
        <v>5</v>
      </c>
      <c r="E55">
        <v>-1.002939</v>
      </c>
      <c r="F55">
        <v>0.898617</v>
      </c>
    </row>
    <row r="56" spans="2:6" x14ac:dyDescent="0.3">
      <c r="B56">
        <v>2.248672</v>
      </c>
      <c r="C56" s="1">
        <v>2.3629810000000002E-6</v>
      </c>
      <c r="D56">
        <v>6</v>
      </c>
      <c r="E56">
        <v>-0.89709799999999995</v>
      </c>
      <c r="F56">
        <v>0.94149300000000002</v>
      </c>
    </row>
    <row r="57" spans="2:6" x14ac:dyDescent="0.3">
      <c r="B57">
        <v>2.248767</v>
      </c>
      <c r="C57" s="1">
        <v>2.9675840000000002E-6</v>
      </c>
      <c r="D57">
        <v>7</v>
      </c>
      <c r="E57">
        <v>-0.81534300000000004</v>
      </c>
      <c r="F57">
        <v>1.0540719999999999</v>
      </c>
    </row>
    <row r="58" spans="2:6" x14ac:dyDescent="0.3">
      <c r="B58">
        <v>2.2485360000000001</v>
      </c>
      <c r="C58" s="1">
        <v>3.7346569999999999E-6</v>
      </c>
      <c r="D58">
        <v>8</v>
      </c>
      <c r="E58">
        <v>-0.88061100000000003</v>
      </c>
      <c r="F58">
        <v>1.1211880000000001</v>
      </c>
    </row>
    <row r="59" spans="2:6" x14ac:dyDescent="0.3">
      <c r="B59">
        <v>2.2486630000000001</v>
      </c>
      <c r="C59" s="1">
        <v>5.4139720000000002E-6</v>
      </c>
      <c r="D59">
        <v>9</v>
      </c>
      <c r="E59">
        <v>-0.78558700000000004</v>
      </c>
      <c r="F59">
        <v>1.2722899999999999</v>
      </c>
    </row>
    <row r="60" spans="2:6" x14ac:dyDescent="0.3">
      <c r="B60">
        <v>2.248672</v>
      </c>
      <c r="C60" s="1">
        <v>6.5979349999999999E-6</v>
      </c>
      <c r="D60">
        <v>10</v>
      </c>
      <c r="E60">
        <v>-0.75558700000000001</v>
      </c>
      <c r="F60">
        <v>1.366466</v>
      </c>
    </row>
    <row r="61" spans="2:6" x14ac:dyDescent="0.3">
      <c r="B61">
        <v>2.2488939999999999</v>
      </c>
      <c r="C61" s="1">
        <v>9.1349589999999993E-6</v>
      </c>
      <c r="D61">
        <v>11</v>
      </c>
      <c r="E61">
        <v>-0.58892599999999995</v>
      </c>
      <c r="F61">
        <v>1.516818</v>
      </c>
    </row>
    <row r="62" spans="2:6" x14ac:dyDescent="0.3">
      <c r="B62">
        <v>2.2492079999999999</v>
      </c>
      <c r="C62" s="1">
        <v>1.168768E-5</v>
      </c>
      <c r="D62">
        <v>12</v>
      </c>
      <c r="E62">
        <v>-0.405246</v>
      </c>
      <c r="F62">
        <v>1.6485339999999999</v>
      </c>
    </row>
    <row r="63" spans="2:6" x14ac:dyDescent="0.3">
      <c r="B63">
        <v>2.248923</v>
      </c>
      <c r="C63" s="1">
        <v>1.7287030000000001E-5</v>
      </c>
      <c r="D63">
        <v>13</v>
      </c>
      <c r="E63">
        <v>-0.51321000000000006</v>
      </c>
      <c r="F63">
        <v>1.81037</v>
      </c>
    </row>
    <row r="64" spans="2:6" x14ac:dyDescent="0.3">
      <c r="B64">
        <v>2.2491840000000001</v>
      </c>
      <c r="C64" s="1">
        <v>2.1603619999999999E-5</v>
      </c>
      <c r="D64">
        <v>14</v>
      </c>
      <c r="E64">
        <v>-0.34999599999999997</v>
      </c>
      <c r="F64">
        <v>1.9237629999999999</v>
      </c>
    </row>
    <row r="65" spans="2:6" x14ac:dyDescent="0.3">
      <c r="B65">
        <v>2.2491750000000001</v>
      </c>
      <c r="C65" s="1">
        <v>2.2530579999999999E-5</v>
      </c>
      <c r="D65">
        <v>15</v>
      </c>
      <c r="E65">
        <v>-0.38102200000000003</v>
      </c>
      <c r="F65">
        <v>1.9721900000000001</v>
      </c>
    </row>
    <row r="66" spans="2:6" x14ac:dyDescent="0.3">
      <c r="B66">
        <v>2.250813</v>
      </c>
      <c r="C66" s="1">
        <v>4.0751840000000001E-5</v>
      </c>
      <c r="D66">
        <v>16</v>
      </c>
      <c r="E66">
        <v>0.23340900000000001</v>
      </c>
      <c r="F66">
        <v>2.2692860000000001</v>
      </c>
    </row>
    <row r="67" spans="2:6" x14ac:dyDescent="0.3">
      <c r="B67">
        <v>2.2599469999999999</v>
      </c>
      <c r="C67" s="1">
        <v>6.4811139999999996E-5</v>
      </c>
      <c r="D67">
        <v>17</v>
      </c>
      <c r="E67">
        <v>2.766683</v>
      </c>
      <c r="F67">
        <v>1.860028</v>
      </c>
    </row>
    <row r="68" spans="2:6" x14ac:dyDescent="0.3">
      <c r="B68">
        <v>2.2791169999999998</v>
      </c>
      <c r="C68">
        <v>1.8200000000000001E-4</v>
      </c>
      <c r="D68">
        <v>18</v>
      </c>
      <c r="E68">
        <v>5.2761129999999996</v>
      </c>
      <c r="F68">
        <v>1.5644229999999999</v>
      </c>
    </row>
    <row r="69" spans="2:6" x14ac:dyDescent="0.3">
      <c r="B69">
        <v>2.312983</v>
      </c>
      <c r="C69">
        <v>3.6999999999999999E-4</v>
      </c>
      <c r="D69">
        <v>19</v>
      </c>
      <c r="E69">
        <v>7.9821949999999999</v>
      </c>
      <c r="F69">
        <v>1.2440310000000001</v>
      </c>
    </row>
    <row r="70" spans="2:6" x14ac:dyDescent="0.3">
      <c r="B70">
        <v>2.3418830000000002</v>
      </c>
      <c r="C70">
        <v>5.1999999999999995E-4</v>
      </c>
      <c r="D70">
        <v>20</v>
      </c>
      <c r="E70">
        <v>9.6797930000000001</v>
      </c>
      <c r="F70">
        <v>1.2282580000000001</v>
      </c>
    </row>
    <row r="71" spans="2:6" x14ac:dyDescent="0.3">
      <c r="B71">
        <v>2.386177</v>
      </c>
      <c r="C71">
        <v>6.7199999999999996E-4</v>
      </c>
      <c r="D71">
        <v>21</v>
      </c>
      <c r="E71">
        <v>11.823397</v>
      </c>
      <c r="F71">
        <v>1.1441889999999999</v>
      </c>
    </row>
    <row r="72" spans="2:6" x14ac:dyDescent="0.3">
      <c r="B72">
        <v>2.4252539999999998</v>
      </c>
      <c r="C72">
        <v>6.8800000000000003E-4</v>
      </c>
      <c r="D72">
        <v>22</v>
      </c>
      <c r="E72">
        <v>13.437207000000001</v>
      </c>
      <c r="F72">
        <v>1.016465</v>
      </c>
    </row>
    <row r="73" spans="2:6" x14ac:dyDescent="0.3">
      <c r="B73">
        <v>2.451832</v>
      </c>
      <c r="C73">
        <v>7.76E-4</v>
      </c>
      <c r="D73">
        <v>23</v>
      </c>
      <c r="E73">
        <v>14.426403000000001</v>
      </c>
      <c r="F73">
        <v>1.004615</v>
      </c>
    </row>
    <row r="74" spans="2:6" x14ac:dyDescent="0.3">
      <c r="B74">
        <v>2.4635799999999999</v>
      </c>
      <c r="C74">
        <v>8.3600000000000005E-4</v>
      </c>
      <c r="D74">
        <v>24</v>
      </c>
      <c r="E74">
        <v>14.841195000000001</v>
      </c>
      <c r="F74">
        <v>1.020446</v>
      </c>
    </row>
    <row r="75" spans="2:6" x14ac:dyDescent="0.3">
      <c r="B75">
        <v>2.4731740000000002</v>
      </c>
      <c r="C75">
        <v>7.6599999999999997E-4</v>
      </c>
      <c r="D75">
        <v>25</v>
      </c>
      <c r="E75">
        <v>15.176672</v>
      </c>
      <c r="F75">
        <v>0.95508999999999999</v>
      </c>
    </row>
    <row r="76" spans="2:6" x14ac:dyDescent="0.3">
      <c r="B76">
        <v>2.464839</v>
      </c>
      <c r="C76">
        <v>7.4700000000000005E-4</v>
      </c>
      <c r="D76">
        <v>26</v>
      </c>
      <c r="E76">
        <v>14.889317</v>
      </c>
      <c r="F76">
        <v>0.95644300000000004</v>
      </c>
    </row>
    <row r="77" spans="2:6" x14ac:dyDescent="0.3">
      <c r="B77">
        <v>2.4467620000000001</v>
      </c>
      <c r="C77">
        <v>7.7800000000000005E-4</v>
      </c>
      <c r="D77">
        <v>27</v>
      </c>
      <c r="E77">
        <v>14.241970999999999</v>
      </c>
      <c r="F77">
        <v>1.021226</v>
      </c>
    </row>
    <row r="78" spans="2:6" x14ac:dyDescent="0.3">
      <c r="B78">
        <v>2.417065</v>
      </c>
      <c r="C78">
        <v>7.67E-4</v>
      </c>
      <c r="D78">
        <v>28</v>
      </c>
      <c r="E78">
        <v>13.111053</v>
      </c>
      <c r="F78">
        <v>1.0983830000000001</v>
      </c>
    </row>
    <row r="79" spans="2:6" x14ac:dyDescent="0.3">
      <c r="B79">
        <v>2.3765049999999999</v>
      </c>
      <c r="C79">
        <v>6.5099999999999999E-4</v>
      </c>
      <c r="D79">
        <v>29</v>
      </c>
      <c r="E79">
        <v>11.391735000000001</v>
      </c>
      <c r="F79">
        <v>1.144209</v>
      </c>
    </row>
    <row r="80" spans="2:6" x14ac:dyDescent="0.3">
      <c r="B80">
        <v>2.3355100000000002</v>
      </c>
      <c r="C80">
        <v>4.2999999999999999E-4</v>
      </c>
      <c r="D80">
        <v>30</v>
      </c>
      <c r="E80">
        <v>9.3445210000000003</v>
      </c>
      <c r="F80">
        <v>1.1331610000000001</v>
      </c>
    </row>
    <row r="81" spans="2:6" x14ac:dyDescent="0.3">
      <c r="B81">
        <v>2.299385</v>
      </c>
      <c r="C81">
        <v>2.7700000000000001E-4</v>
      </c>
      <c r="D81">
        <v>31</v>
      </c>
      <c r="E81">
        <v>7.0495520000000003</v>
      </c>
      <c r="F81">
        <v>1.2154199999999999</v>
      </c>
    </row>
    <row r="82" spans="2:6" x14ac:dyDescent="0.3">
      <c r="B82">
        <v>2.272497</v>
      </c>
      <c r="C82">
        <v>1.7000000000000001E-4</v>
      </c>
      <c r="D82">
        <v>32</v>
      </c>
      <c r="E82">
        <v>4.5770299999999997</v>
      </c>
      <c r="F82">
        <v>1.602449</v>
      </c>
    </row>
    <row r="83" spans="2:6" x14ac:dyDescent="0.3">
      <c r="B83">
        <v>2.2572570000000001</v>
      </c>
      <c r="C83" s="1">
        <v>7.5716000000000005E-5</v>
      </c>
      <c r="D83">
        <v>33</v>
      </c>
      <c r="E83">
        <v>2.0482230000000001</v>
      </c>
      <c r="F83">
        <v>2.1702659999999998</v>
      </c>
    </row>
    <row r="84" spans="2:6" x14ac:dyDescent="0.3">
      <c r="B84">
        <v>2.250515</v>
      </c>
      <c r="C84" s="1">
        <v>2.6653340000000001E-5</v>
      </c>
      <c r="D84">
        <v>34</v>
      </c>
      <c r="E84">
        <v>8.7690000000000004E-2</v>
      </c>
      <c r="F84">
        <v>2.0141819999999999</v>
      </c>
    </row>
    <row r="85" spans="2:6" x14ac:dyDescent="0.3">
      <c r="B85">
        <v>2.248624</v>
      </c>
      <c r="C85" s="1">
        <v>1.7136909999999999E-5</v>
      </c>
      <c r="D85">
        <v>35</v>
      </c>
      <c r="E85">
        <v>-0.61538899999999996</v>
      </c>
      <c r="F85">
        <v>1.8005</v>
      </c>
    </row>
    <row r="86" spans="2:6" x14ac:dyDescent="0.3">
      <c r="B86">
        <v>2.24857</v>
      </c>
      <c r="C86" s="1">
        <v>1.192417E-5</v>
      </c>
      <c r="D86">
        <v>36</v>
      </c>
      <c r="E86">
        <v>-0.67135500000000004</v>
      </c>
      <c r="F86">
        <v>1.6091530000000001</v>
      </c>
    </row>
    <row r="87" spans="2:6" x14ac:dyDescent="0.3">
      <c r="B87">
        <v>2.2484130000000002</v>
      </c>
      <c r="C87" s="1">
        <v>8.5485639999999996E-6</v>
      </c>
      <c r="D87">
        <v>37</v>
      </c>
      <c r="E87">
        <v>-0.83860699999999999</v>
      </c>
      <c r="F87">
        <v>1.4256549999999999</v>
      </c>
    </row>
    <row r="88" spans="2:6" x14ac:dyDescent="0.3">
      <c r="B88">
        <v>2.248278</v>
      </c>
      <c r="C88" s="1">
        <v>6.9202479999999999E-6</v>
      </c>
      <c r="D88">
        <v>38</v>
      </c>
      <c r="E88">
        <v>-0.93390099999999998</v>
      </c>
      <c r="F88">
        <v>1.342258</v>
      </c>
    </row>
    <row r="89" spans="2:6" x14ac:dyDescent="0.3">
      <c r="B89">
        <v>2.2481399999999998</v>
      </c>
      <c r="C89" s="1">
        <v>4.4206249999999997E-6</v>
      </c>
      <c r="D89">
        <v>39</v>
      </c>
      <c r="E89">
        <v>-1.079691</v>
      </c>
      <c r="F89">
        <v>1.1193390000000001</v>
      </c>
    </row>
    <row r="90" spans="2:6" x14ac:dyDescent="0.3">
      <c r="B90">
        <v>2.2486929999999998</v>
      </c>
      <c r="C90" s="1">
        <v>4.3807899999999998E-6</v>
      </c>
      <c r="D90">
        <v>40</v>
      </c>
      <c r="E90">
        <v>-0.850634</v>
      </c>
      <c r="F90">
        <v>1.151878</v>
      </c>
    </row>
    <row r="91" spans="2:6" x14ac:dyDescent="0.3">
      <c r="B91">
        <v>2.248151</v>
      </c>
      <c r="C91" s="1">
        <v>3.2541119999999998E-6</v>
      </c>
      <c r="D91">
        <v>41</v>
      </c>
      <c r="E91">
        <v>-1.1411910000000001</v>
      </c>
      <c r="F91">
        <v>0.97512500000000002</v>
      </c>
    </row>
    <row r="92" spans="2:6" x14ac:dyDescent="0.3">
      <c r="B92">
        <v>2.2482709999999999</v>
      </c>
      <c r="C92" s="1">
        <v>2.6128709999999998E-6</v>
      </c>
      <c r="D92">
        <v>42</v>
      </c>
      <c r="E92">
        <v>-1.1116520000000001</v>
      </c>
      <c r="F92">
        <v>0.94646300000000005</v>
      </c>
    </row>
    <row r="93" spans="2:6" x14ac:dyDescent="0.3">
      <c r="B93">
        <v>2.248453</v>
      </c>
      <c r="C93" s="1">
        <v>2.546581E-6</v>
      </c>
      <c r="D93">
        <v>43</v>
      </c>
      <c r="E93">
        <v>-1.054405</v>
      </c>
      <c r="F93">
        <v>0.91388899999999995</v>
      </c>
    </row>
    <row r="94" spans="2:6" x14ac:dyDescent="0.3">
      <c r="B94">
        <v>2.2481200000000001</v>
      </c>
      <c r="C94" s="1">
        <v>2.1929019999999998E-6</v>
      </c>
      <c r="D94">
        <v>44</v>
      </c>
      <c r="E94">
        <v>-1.2381219999999999</v>
      </c>
      <c r="F94">
        <v>0.69347099999999995</v>
      </c>
    </row>
    <row r="95" spans="2:6" x14ac:dyDescent="0.3">
      <c r="B95">
        <v>2.2483170000000001</v>
      </c>
      <c r="C95" s="1">
        <v>2.0834569999999999E-6</v>
      </c>
      <c r="D95">
        <v>45</v>
      </c>
      <c r="E95">
        <v>-1.144185</v>
      </c>
      <c r="F95">
        <v>0.751745</v>
      </c>
    </row>
    <row r="96" spans="2:6" x14ac:dyDescent="0.3">
      <c r="B96">
        <v>2.2482880000000001</v>
      </c>
      <c r="C96" s="1">
        <v>1.737252E-6</v>
      </c>
      <c r="D96">
        <v>46</v>
      </c>
      <c r="E96">
        <v>-1.1942410000000001</v>
      </c>
      <c r="F96">
        <v>0.747664</v>
      </c>
    </row>
    <row r="97" spans="2:6" x14ac:dyDescent="0.3">
      <c r="B97">
        <v>2.2485019999999998</v>
      </c>
      <c r="C97" s="1">
        <v>1.7418330000000001E-6</v>
      </c>
      <c r="D97">
        <v>47</v>
      </c>
      <c r="E97">
        <v>-1.0811409999999999</v>
      </c>
      <c r="F97">
        <v>0.74513600000000002</v>
      </c>
    </row>
    <row r="98" spans="2:6" x14ac:dyDescent="0.3">
      <c r="B98">
        <v>2.2479149999999999</v>
      </c>
      <c r="C98" s="1">
        <v>1.4677740000000001E-6</v>
      </c>
      <c r="D98">
        <v>48</v>
      </c>
      <c r="E98">
        <v>-1.382857</v>
      </c>
      <c r="F98">
        <v>0.52406600000000003</v>
      </c>
    </row>
    <row r="99" spans="2:6" x14ac:dyDescent="0.3">
      <c r="B99">
        <v>2.2479070000000001</v>
      </c>
      <c r="C99" s="1">
        <v>1.911628E-6</v>
      </c>
      <c r="D99">
        <v>49</v>
      </c>
      <c r="E99">
        <v>-1.380403</v>
      </c>
      <c r="F99">
        <v>0.58913199999999999</v>
      </c>
    </row>
    <row r="100" spans="2:6" x14ac:dyDescent="0.3">
      <c r="B100">
        <v>2.248634</v>
      </c>
      <c r="C100" s="1">
        <v>1.675358E-6</v>
      </c>
      <c r="D100">
        <v>50</v>
      </c>
      <c r="E100">
        <v>-1.0001230000000001</v>
      </c>
      <c r="F100">
        <v>0.72600100000000001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F7D8E-40EC-EC4A-BA5E-017ED1457D8E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3.19921875" bestFit="1" customWidth="1"/>
    <col min="5" max="5" width="10.19921875" bestFit="1" customWidth="1"/>
    <col min="6" max="6" width="9.19921875" bestFit="1" customWidth="1"/>
  </cols>
  <sheetData>
    <row r="1" spans="2:6" x14ac:dyDescent="0.3">
      <c r="B1">
        <v>2.2486929999999998</v>
      </c>
      <c r="C1" s="1">
        <v>1.5641129999999999E-6</v>
      </c>
      <c r="D1">
        <v>1</v>
      </c>
      <c r="E1">
        <v>-0.98417900000000003</v>
      </c>
      <c r="F1">
        <v>0.77546000000000004</v>
      </c>
    </row>
    <row r="2" spans="2:6" x14ac:dyDescent="0.3">
      <c r="B2">
        <v>2.2483490000000002</v>
      </c>
      <c r="C2" s="1">
        <v>2.3164069999999999E-6</v>
      </c>
      <c r="D2">
        <v>2</v>
      </c>
      <c r="E2">
        <v>-1.131359</v>
      </c>
      <c r="F2">
        <v>0.70793300000000003</v>
      </c>
    </row>
    <row r="3" spans="2:6" x14ac:dyDescent="0.3">
      <c r="B3">
        <v>2.2480739999999999</v>
      </c>
      <c r="C3" s="1">
        <v>2.4821919999999999E-6</v>
      </c>
      <c r="D3">
        <v>3</v>
      </c>
      <c r="E3">
        <v>-1.2784040000000001</v>
      </c>
      <c r="F3">
        <v>0.82868699999999995</v>
      </c>
    </row>
    <row r="4" spans="2:6" x14ac:dyDescent="0.3">
      <c r="B4">
        <v>2.2482000000000002</v>
      </c>
      <c r="C4" s="1">
        <v>1.895397E-6</v>
      </c>
      <c r="D4">
        <v>4</v>
      </c>
      <c r="E4">
        <v>-1.2161249999999999</v>
      </c>
      <c r="F4">
        <v>0.73288200000000003</v>
      </c>
    </row>
    <row r="5" spans="2:6" x14ac:dyDescent="0.3">
      <c r="B5">
        <v>2.2488980000000001</v>
      </c>
      <c r="C5" s="1">
        <v>3.057555E-6</v>
      </c>
      <c r="D5">
        <v>5</v>
      </c>
      <c r="E5">
        <v>-0.85505200000000003</v>
      </c>
      <c r="F5">
        <v>0.98453299999999999</v>
      </c>
    </row>
    <row r="6" spans="2:6" x14ac:dyDescent="0.3">
      <c r="B6">
        <v>2.24838</v>
      </c>
      <c r="C6" s="1">
        <v>2.3690550000000001E-6</v>
      </c>
      <c r="D6">
        <v>6</v>
      </c>
      <c r="E6">
        <v>-1.077585</v>
      </c>
      <c r="F6">
        <v>0.84047700000000003</v>
      </c>
    </row>
    <row r="7" spans="2:6" x14ac:dyDescent="0.3">
      <c r="B7">
        <v>2.2486489999999999</v>
      </c>
      <c r="C7" s="1">
        <v>2.420516E-6</v>
      </c>
      <c r="D7">
        <v>7</v>
      </c>
      <c r="E7">
        <v>-0.90890800000000005</v>
      </c>
      <c r="F7">
        <v>0.96249799999999996</v>
      </c>
    </row>
    <row r="8" spans="2:6" x14ac:dyDescent="0.3">
      <c r="B8">
        <v>2.2483170000000001</v>
      </c>
      <c r="C8" s="1">
        <v>2.8468999999999998E-6</v>
      </c>
      <c r="D8">
        <v>8</v>
      </c>
      <c r="E8">
        <v>-1.087143</v>
      </c>
      <c r="F8">
        <v>0.93748600000000004</v>
      </c>
    </row>
    <row r="9" spans="2:6" x14ac:dyDescent="0.3">
      <c r="B9">
        <v>2.2486069999999998</v>
      </c>
      <c r="C9" s="1">
        <v>2.6332009999999999E-6</v>
      </c>
      <c r="D9">
        <v>9</v>
      </c>
      <c r="E9">
        <v>-0.92621699999999996</v>
      </c>
      <c r="F9">
        <v>0.97313899999999998</v>
      </c>
    </row>
    <row r="10" spans="2:6" x14ac:dyDescent="0.3">
      <c r="B10">
        <v>2.2485580000000001</v>
      </c>
      <c r="C10" s="1">
        <v>4.4952289999999999E-6</v>
      </c>
      <c r="D10">
        <v>10</v>
      </c>
      <c r="E10">
        <v>-0.93758300000000006</v>
      </c>
      <c r="F10">
        <v>1.1426369999999999</v>
      </c>
    </row>
    <row r="11" spans="2:6" x14ac:dyDescent="0.3">
      <c r="B11">
        <v>2.2486169999999999</v>
      </c>
      <c r="C11" s="1">
        <v>4.5849769999999997E-6</v>
      </c>
      <c r="D11">
        <v>11</v>
      </c>
      <c r="E11">
        <v>-0.81495300000000004</v>
      </c>
      <c r="F11">
        <v>1.2177500000000001</v>
      </c>
    </row>
    <row r="12" spans="2:6" x14ac:dyDescent="0.3">
      <c r="B12">
        <v>2.2486429999999999</v>
      </c>
      <c r="C12" s="1">
        <v>5.7002979999999998E-6</v>
      </c>
      <c r="D12">
        <v>12</v>
      </c>
      <c r="E12">
        <v>-0.77364900000000003</v>
      </c>
      <c r="F12">
        <v>1.284232</v>
      </c>
    </row>
    <row r="13" spans="2:6" x14ac:dyDescent="0.3">
      <c r="B13">
        <v>2.2486799999999998</v>
      </c>
      <c r="C13" s="1">
        <v>7.6805099999999994E-6</v>
      </c>
      <c r="D13">
        <v>13</v>
      </c>
      <c r="E13">
        <v>-0.67457599999999995</v>
      </c>
      <c r="F13">
        <v>1.4535009999999999</v>
      </c>
    </row>
    <row r="14" spans="2:6" x14ac:dyDescent="0.3">
      <c r="B14">
        <v>2.2488440000000001</v>
      </c>
      <c r="C14" s="1">
        <v>1.1738399999999999E-5</v>
      </c>
      <c r="D14">
        <v>14</v>
      </c>
      <c r="E14">
        <v>-0.60255800000000004</v>
      </c>
      <c r="F14">
        <v>1.606085</v>
      </c>
    </row>
    <row r="15" spans="2:6" x14ac:dyDescent="0.3">
      <c r="B15">
        <v>2.2490389999999998</v>
      </c>
      <c r="C15" s="1">
        <v>1.9498389999999999E-5</v>
      </c>
      <c r="D15">
        <v>15</v>
      </c>
      <c r="E15">
        <v>-0.43845600000000001</v>
      </c>
      <c r="F15">
        <v>1.889283</v>
      </c>
    </row>
    <row r="16" spans="2:6" x14ac:dyDescent="0.3">
      <c r="B16">
        <v>2.249781</v>
      </c>
      <c r="C16" s="1">
        <v>2.6387559999999998E-5</v>
      </c>
      <c r="D16">
        <v>16</v>
      </c>
      <c r="E16">
        <v>-9.3978000000000006E-2</v>
      </c>
      <c r="F16">
        <v>2.0506419999999999</v>
      </c>
    </row>
    <row r="17" spans="2:6" x14ac:dyDescent="0.3">
      <c r="B17">
        <v>2.2550319999999999</v>
      </c>
      <c r="C17" s="1">
        <v>5.6307280000000001E-5</v>
      </c>
      <c r="D17">
        <v>17</v>
      </c>
      <c r="E17">
        <v>1.523787</v>
      </c>
      <c r="F17">
        <v>2.1935829999999998</v>
      </c>
    </row>
    <row r="18" spans="2:6" x14ac:dyDescent="0.3">
      <c r="B18">
        <v>2.267639</v>
      </c>
      <c r="C18">
        <v>1.12E-4</v>
      </c>
      <c r="D18">
        <v>18</v>
      </c>
      <c r="E18">
        <v>3.9835600000000002</v>
      </c>
      <c r="F18">
        <v>1.6363220000000001</v>
      </c>
    </row>
    <row r="19" spans="2:6" x14ac:dyDescent="0.3">
      <c r="B19">
        <v>2.2938869999999998</v>
      </c>
      <c r="C19">
        <v>2.61E-4</v>
      </c>
      <c r="D19">
        <v>19</v>
      </c>
      <c r="E19">
        <v>6.6063260000000001</v>
      </c>
      <c r="F19">
        <v>1.3627609999999999</v>
      </c>
    </row>
    <row r="20" spans="2:6" x14ac:dyDescent="0.3">
      <c r="B20">
        <v>2.329698</v>
      </c>
      <c r="C20">
        <v>4.4099999999999999E-4</v>
      </c>
      <c r="D20">
        <v>20</v>
      </c>
      <c r="E20">
        <v>9.0002680000000002</v>
      </c>
      <c r="F20">
        <v>1.2558640000000001</v>
      </c>
    </row>
    <row r="21" spans="2:6" x14ac:dyDescent="0.3">
      <c r="B21">
        <v>2.3672040000000001</v>
      </c>
      <c r="C21">
        <v>5.8699999999999996E-4</v>
      </c>
      <c r="D21">
        <v>21</v>
      </c>
      <c r="E21">
        <v>10.958931</v>
      </c>
      <c r="F21">
        <v>1.1596439999999999</v>
      </c>
    </row>
    <row r="22" spans="2:6" x14ac:dyDescent="0.3">
      <c r="B22">
        <v>2.410253</v>
      </c>
      <c r="C22">
        <v>7.0600000000000003E-4</v>
      </c>
      <c r="D22">
        <v>22</v>
      </c>
      <c r="E22">
        <v>12.841002</v>
      </c>
      <c r="F22">
        <v>1.0756650000000001</v>
      </c>
    </row>
    <row r="23" spans="2:6" x14ac:dyDescent="0.3">
      <c r="B23">
        <v>2.4443290000000002</v>
      </c>
      <c r="C23">
        <v>7.0399999999999998E-4</v>
      </c>
      <c r="D23">
        <v>23</v>
      </c>
      <c r="E23">
        <v>14.157007</v>
      </c>
      <c r="F23">
        <v>0.96668299999999996</v>
      </c>
    </row>
    <row r="24" spans="2:6" x14ac:dyDescent="0.3">
      <c r="B24">
        <v>2.464744</v>
      </c>
      <c r="C24">
        <v>7.3499999999999998E-4</v>
      </c>
      <c r="D24">
        <v>24</v>
      </c>
      <c r="E24">
        <v>14.886706</v>
      </c>
      <c r="F24">
        <v>0.94578899999999999</v>
      </c>
    </row>
    <row r="25" spans="2:6" x14ac:dyDescent="0.3">
      <c r="B25">
        <v>2.4683830000000002</v>
      </c>
      <c r="C25">
        <v>7.7899999999999996E-4</v>
      </c>
      <c r="D25">
        <v>25</v>
      </c>
      <c r="E25">
        <v>15.011334</v>
      </c>
      <c r="F25">
        <v>0.96895600000000004</v>
      </c>
    </row>
    <row r="26" spans="2:6" x14ac:dyDescent="0.3">
      <c r="B26">
        <v>2.4675050000000001</v>
      </c>
      <c r="C26">
        <v>6.8599999999999998E-4</v>
      </c>
      <c r="D26">
        <v>26</v>
      </c>
      <c r="E26">
        <v>14.984804</v>
      </c>
      <c r="F26">
        <v>0.90811699999999995</v>
      </c>
    </row>
    <row r="27" spans="2:6" x14ac:dyDescent="0.3">
      <c r="B27">
        <v>2.4482780000000002</v>
      </c>
      <c r="C27">
        <v>6.8000000000000005E-4</v>
      </c>
      <c r="D27">
        <v>27</v>
      </c>
      <c r="E27">
        <v>14.301971999999999</v>
      </c>
      <c r="F27">
        <v>0.94890699999999994</v>
      </c>
    </row>
    <row r="28" spans="2:6" x14ac:dyDescent="0.3">
      <c r="B28">
        <v>2.4292560000000001</v>
      </c>
      <c r="C28">
        <v>7.76E-4</v>
      </c>
      <c r="D28">
        <v>28</v>
      </c>
      <c r="E28">
        <v>13.586327000000001</v>
      </c>
      <c r="F28">
        <v>1.072246</v>
      </c>
    </row>
    <row r="29" spans="2:6" x14ac:dyDescent="0.3">
      <c r="B29">
        <v>2.3966180000000001</v>
      </c>
      <c r="C29">
        <v>7.6900000000000004E-4</v>
      </c>
      <c r="D29">
        <v>29</v>
      </c>
      <c r="E29">
        <v>12.269636</v>
      </c>
      <c r="F29">
        <v>1.173281</v>
      </c>
    </row>
    <row r="30" spans="2:6" x14ac:dyDescent="0.3">
      <c r="B30">
        <v>2.3486549999999999</v>
      </c>
      <c r="C30">
        <v>6.0599999999999998E-4</v>
      </c>
      <c r="D30">
        <v>30</v>
      </c>
      <c r="E30">
        <v>10.032067</v>
      </c>
      <c r="F30">
        <v>1.257633</v>
      </c>
    </row>
    <row r="31" spans="2:6" x14ac:dyDescent="0.3">
      <c r="B31">
        <v>2.3122609999999999</v>
      </c>
      <c r="C31">
        <v>3.2400000000000001E-4</v>
      </c>
      <c r="D31">
        <v>31</v>
      </c>
      <c r="E31">
        <v>7.9446380000000003</v>
      </c>
      <c r="F31">
        <v>1.1819310000000001</v>
      </c>
    </row>
    <row r="32" spans="2:6" x14ac:dyDescent="0.3">
      <c r="B32">
        <v>2.2828620000000002</v>
      </c>
      <c r="C32">
        <v>2.0100000000000001E-4</v>
      </c>
      <c r="D32">
        <v>32</v>
      </c>
      <c r="E32">
        <v>5.6886979999999996</v>
      </c>
      <c r="F32">
        <v>1.3006420000000001</v>
      </c>
    </row>
    <row r="33" spans="2:6" x14ac:dyDescent="0.3">
      <c r="B33">
        <v>2.262426</v>
      </c>
      <c r="C33" s="1">
        <v>9.8147500000000002E-5</v>
      </c>
      <c r="D33">
        <v>33</v>
      </c>
      <c r="E33">
        <v>3.1367620000000001</v>
      </c>
      <c r="F33">
        <v>1.942599</v>
      </c>
    </row>
    <row r="34" spans="2:6" x14ac:dyDescent="0.3">
      <c r="B34">
        <v>2.2523260000000001</v>
      </c>
      <c r="C34" s="1">
        <v>4.2459529999999998E-5</v>
      </c>
      <c r="D34">
        <v>34</v>
      </c>
      <c r="E34">
        <v>0.72636199999999995</v>
      </c>
      <c r="F34">
        <v>2.2411460000000001</v>
      </c>
    </row>
    <row r="35" spans="2:6" x14ac:dyDescent="0.3">
      <c r="B35">
        <v>2.2494770000000002</v>
      </c>
      <c r="C35" s="1">
        <v>2.7429490000000002E-5</v>
      </c>
      <c r="D35">
        <v>35</v>
      </c>
      <c r="E35">
        <v>-0.25126900000000002</v>
      </c>
      <c r="F35">
        <v>2.055984</v>
      </c>
    </row>
    <row r="36" spans="2:6" x14ac:dyDescent="0.3">
      <c r="B36">
        <v>2.2497440000000002</v>
      </c>
      <c r="C36" s="1">
        <v>2.3686999999999999E-5</v>
      </c>
      <c r="D36">
        <v>36</v>
      </c>
      <c r="E36">
        <v>-0.16331100000000001</v>
      </c>
      <c r="F36">
        <v>1.9914590000000001</v>
      </c>
    </row>
    <row r="37" spans="2:6" x14ac:dyDescent="0.3">
      <c r="B37">
        <v>2.2490380000000001</v>
      </c>
      <c r="C37" s="1">
        <v>1.6912849999999999E-5</v>
      </c>
      <c r="D37">
        <v>37</v>
      </c>
      <c r="E37">
        <v>-0.48903099999999999</v>
      </c>
      <c r="F37">
        <v>1.776551</v>
      </c>
    </row>
    <row r="38" spans="2:6" x14ac:dyDescent="0.3">
      <c r="B38">
        <v>2.2484790000000001</v>
      </c>
      <c r="C38" s="1">
        <v>1.418598E-5</v>
      </c>
      <c r="D38">
        <v>38</v>
      </c>
      <c r="E38">
        <v>-0.73433700000000002</v>
      </c>
      <c r="F38">
        <v>1.6764079999999999</v>
      </c>
    </row>
    <row r="39" spans="2:6" x14ac:dyDescent="0.3">
      <c r="B39">
        <v>2.248875</v>
      </c>
      <c r="C39" s="1">
        <v>7.7420740000000005E-6</v>
      </c>
      <c r="D39">
        <v>39</v>
      </c>
      <c r="E39">
        <v>-0.64069299999999996</v>
      </c>
      <c r="F39">
        <v>1.448224</v>
      </c>
    </row>
    <row r="40" spans="2:6" x14ac:dyDescent="0.3">
      <c r="B40">
        <v>2.2484760000000001</v>
      </c>
      <c r="C40" s="1">
        <v>7.5689100000000003E-6</v>
      </c>
      <c r="D40">
        <v>40</v>
      </c>
      <c r="E40">
        <v>-0.78617199999999998</v>
      </c>
      <c r="F40">
        <v>1.3988879999999999</v>
      </c>
    </row>
    <row r="41" spans="2:6" x14ac:dyDescent="0.3">
      <c r="B41">
        <v>2.2487219999999999</v>
      </c>
      <c r="C41" s="1">
        <v>5.8437599999999996E-6</v>
      </c>
      <c r="D41">
        <v>41</v>
      </c>
      <c r="E41">
        <v>-0.74515299999999995</v>
      </c>
      <c r="F41">
        <v>1.3255859999999999</v>
      </c>
    </row>
    <row r="42" spans="2:6" x14ac:dyDescent="0.3">
      <c r="B42">
        <v>2.2484259999999998</v>
      </c>
      <c r="C42" s="1">
        <v>4.4214179999999998E-6</v>
      </c>
      <c r="D42">
        <v>42</v>
      </c>
      <c r="E42">
        <v>-0.921713</v>
      </c>
      <c r="F42">
        <v>1.1647419999999999</v>
      </c>
    </row>
    <row r="43" spans="2:6" x14ac:dyDescent="0.3">
      <c r="B43">
        <v>2.2483469999999999</v>
      </c>
      <c r="C43" s="1">
        <v>3.0804409999999998E-6</v>
      </c>
      <c r="D43">
        <v>43</v>
      </c>
      <c r="E43">
        <v>-1.0404100000000001</v>
      </c>
      <c r="F43">
        <v>0.98324800000000001</v>
      </c>
    </row>
    <row r="44" spans="2:6" x14ac:dyDescent="0.3">
      <c r="B44">
        <v>2.2485400000000002</v>
      </c>
      <c r="C44" s="1">
        <v>2.7476460000000002E-6</v>
      </c>
      <c r="D44">
        <v>44</v>
      </c>
      <c r="E44">
        <v>-0.95830099999999996</v>
      </c>
      <c r="F44">
        <v>0.94867000000000001</v>
      </c>
    </row>
    <row r="45" spans="2:6" x14ac:dyDescent="0.3">
      <c r="B45">
        <v>2.2484929999999999</v>
      </c>
      <c r="C45" s="1">
        <v>2.1310890000000001E-6</v>
      </c>
      <c r="D45">
        <v>45</v>
      </c>
      <c r="E45">
        <v>-1.019846</v>
      </c>
      <c r="F45">
        <v>0.86641199999999996</v>
      </c>
    </row>
    <row r="46" spans="2:6" x14ac:dyDescent="0.3">
      <c r="B46">
        <v>2.248351</v>
      </c>
      <c r="C46" s="1">
        <v>2.3759150000000002E-6</v>
      </c>
      <c r="D46">
        <v>46</v>
      </c>
      <c r="E46">
        <v>-1.1095269999999999</v>
      </c>
      <c r="F46">
        <v>0.81017600000000001</v>
      </c>
    </row>
    <row r="47" spans="2:6" x14ac:dyDescent="0.3">
      <c r="B47">
        <v>2.2485240000000002</v>
      </c>
      <c r="C47" s="1">
        <v>1.7068990000000001E-6</v>
      </c>
      <c r="D47">
        <v>47</v>
      </c>
      <c r="E47">
        <v>-1.0321389999999999</v>
      </c>
      <c r="F47">
        <v>0.79402300000000003</v>
      </c>
    </row>
    <row r="48" spans="2:6" x14ac:dyDescent="0.3">
      <c r="B48">
        <v>2.2483689999999998</v>
      </c>
      <c r="C48" s="1">
        <v>1.9621569999999999E-6</v>
      </c>
      <c r="D48">
        <v>48</v>
      </c>
      <c r="E48">
        <v>-1.1048579999999999</v>
      </c>
      <c r="F48">
        <v>0.83987800000000001</v>
      </c>
    </row>
    <row r="49" spans="2:6" x14ac:dyDescent="0.3">
      <c r="B49">
        <v>2.2484869999999999</v>
      </c>
      <c r="C49" s="1">
        <v>2.3298300000000001E-6</v>
      </c>
      <c r="D49">
        <v>49</v>
      </c>
      <c r="E49">
        <v>-1.078708</v>
      </c>
      <c r="F49">
        <v>0.84235800000000005</v>
      </c>
    </row>
    <row r="50" spans="2:6" x14ac:dyDescent="0.3">
      <c r="B50">
        <v>2.2479779999999998</v>
      </c>
      <c r="C50" s="1">
        <v>1.62555E-6</v>
      </c>
      <c r="D50">
        <v>50</v>
      </c>
      <c r="E50">
        <v>-1.326203</v>
      </c>
      <c r="F50">
        <v>0.63417100000000004</v>
      </c>
    </row>
    <row r="51" spans="2:6" x14ac:dyDescent="0.3">
      <c r="B51">
        <v>2.248434</v>
      </c>
      <c r="C51" s="1">
        <v>1.357087E-6</v>
      </c>
      <c r="D51">
        <v>1</v>
      </c>
      <c r="E51">
        <v>-1.1324190000000001</v>
      </c>
      <c r="F51">
        <v>0.64066100000000004</v>
      </c>
    </row>
    <row r="52" spans="2:6" x14ac:dyDescent="0.3">
      <c r="B52">
        <v>2.2483900000000001</v>
      </c>
      <c r="C52" s="1">
        <v>1.8086069999999999E-6</v>
      </c>
      <c r="D52">
        <v>2</v>
      </c>
      <c r="E52">
        <v>-1.1147069999999999</v>
      </c>
      <c r="F52">
        <v>0.78071999999999997</v>
      </c>
    </row>
    <row r="53" spans="2:6" x14ac:dyDescent="0.3">
      <c r="B53">
        <v>2.2482920000000002</v>
      </c>
      <c r="C53" s="1">
        <v>1.780258E-6</v>
      </c>
      <c r="D53">
        <v>3</v>
      </c>
      <c r="E53">
        <v>-1.154739</v>
      </c>
      <c r="F53">
        <v>0.74598399999999998</v>
      </c>
    </row>
    <row r="54" spans="2:6" x14ac:dyDescent="0.3">
      <c r="B54">
        <v>2.2482190000000002</v>
      </c>
      <c r="C54" s="1">
        <v>1.6219770000000001E-6</v>
      </c>
      <c r="D54">
        <v>4</v>
      </c>
      <c r="E54">
        <v>-1.2080979999999999</v>
      </c>
      <c r="F54">
        <v>0.69209500000000002</v>
      </c>
    </row>
    <row r="55" spans="2:6" x14ac:dyDescent="0.3">
      <c r="B55">
        <v>2.2483240000000002</v>
      </c>
      <c r="C55" s="1">
        <v>2.147094E-6</v>
      </c>
      <c r="D55">
        <v>5</v>
      </c>
      <c r="E55">
        <v>-1.115361</v>
      </c>
      <c r="F55">
        <v>0.825457</v>
      </c>
    </row>
    <row r="56" spans="2:6" x14ac:dyDescent="0.3">
      <c r="B56">
        <v>2.2485050000000002</v>
      </c>
      <c r="C56" s="1">
        <v>2.725744E-6</v>
      </c>
      <c r="D56">
        <v>6</v>
      </c>
      <c r="E56">
        <v>-0.97624999999999995</v>
      </c>
      <c r="F56">
        <v>0.98125600000000002</v>
      </c>
    </row>
    <row r="57" spans="2:6" x14ac:dyDescent="0.3">
      <c r="B57">
        <v>2.2481849999999999</v>
      </c>
      <c r="C57" s="1">
        <v>4.5051869999999999E-6</v>
      </c>
      <c r="D57">
        <v>7</v>
      </c>
      <c r="E57">
        <v>-1.069186</v>
      </c>
      <c r="F57">
        <v>1.045239</v>
      </c>
    </row>
    <row r="58" spans="2:6" x14ac:dyDescent="0.3">
      <c r="B58">
        <v>2.2483050000000002</v>
      </c>
      <c r="C58" s="1">
        <v>4.1450280000000001E-6</v>
      </c>
      <c r="D58">
        <v>8</v>
      </c>
      <c r="E58">
        <v>-1.037258</v>
      </c>
      <c r="F58">
        <v>1.069618</v>
      </c>
    </row>
    <row r="59" spans="2:6" x14ac:dyDescent="0.3">
      <c r="B59">
        <v>2.2487180000000002</v>
      </c>
      <c r="C59" s="1">
        <v>6.283829E-6</v>
      </c>
      <c r="D59">
        <v>9</v>
      </c>
      <c r="E59">
        <v>-0.68591400000000002</v>
      </c>
      <c r="F59">
        <v>1.3500160000000001</v>
      </c>
    </row>
    <row r="60" spans="2:6" x14ac:dyDescent="0.3">
      <c r="B60">
        <v>2.2486820000000001</v>
      </c>
      <c r="C60" s="1">
        <v>7.7122530000000004E-6</v>
      </c>
      <c r="D60">
        <v>10</v>
      </c>
      <c r="E60">
        <v>-0.72096800000000005</v>
      </c>
      <c r="F60">
        <v>1.4244110000000001</v>
      </c>
    </row>
    <row r="61" spans="2:6" x14ac:dyDescent="0.3">
      <c r="B61">
        <v>2.2491110000000001</v>
      </c>
      <c r="C61" s="1">
        <v>1.0436060000000001E-5</v>
      </c>
      <c r="D61">
        <v>11</v>
      </c>
      <c r="E61">
        <v>-0.48579499999999998</v>
      </c>
      <c r="F61">
        <v>1.554994</v>
      </c>
    </row>
    <row r="62" spans="2:6" x14ac:dyDescent="0.3">
      <c r="B62">
        <v>2.2491189999999999</v>
      </c>
      <c r="C62" s="1">
        <v>1.2465760000000001E-5</v>
      </c>
      <c r="D62">
        <v>12</v>
      </c>
      <c r="E62">
        <v>-0.472717</v>
      </c>
      <c r="F62">
        <v>1.654495</v>
      </c>
    </row>
    <row r="63" spans="2:6" x14ac:dyDescent="0.3">
      <c r="B63">
        <v>2.2494100000000001</v>
      </c>
      <c r="C63" s="1">
        <v>1.7986229999999999E-5</v>
      </c>
      <c r="D63">
        <v>13</v>
      </c>
      <c r="E63">
        <v>-0.32331399999999999</v>
      </c>
      <c r="F63">
        <v>1.8511390000000001</v>
      </c>
    </row>
    <row r="64" spans="2:6" x14ac:dyDescent="0.3">
      <c r="B64">
        <v>2.2487159999999999</v>
      </c>
      <c r="C64" s="1">
        <v>2.0656590000000001E-5</v>
      </c>
      <c r="D64">
        <v>14</v>
      </c>
      <c r="E64">
        <v>-0.56423400000000001</v>
      </c>
      <c r="F64">
        <v>1.911791</v>
      </c>
    </row>
    <row r="65" spans="2:6" x14ac:dyDescent="0.3">
      <c r="B65">
        <v>2.2495159999999998</v>
      </c>
      <c r="C65" s="1">
        <v>2.6222939999999999E-5</v>
      </c>
      <c r="D65">
        <v>15</v>
      </c>
      <c r="E65">
        <v>-0.210477</v>
      </c>
      <c r="F65">
        <v>2.0250599999999999</v>
      </c>
    </row>
    <row r="66" spans="2:6" x14ac:dyDescent="0.3">
      <c r="B66">
        <v>2.2507540000000001</v>
      </c>
      <c r="C66" s="1">
        <v>4.275607E-5</v>
      </c>
      <c r="D66">
        <v>16</v>
      </c>
      <c r="E66">
        <v>0.21873200000000001</v>
      </c>
      <c r="F66">
        <v>2.291398</v>
      </c>
    </row>
    <row r="67" spans="2:6" x14ac:dyDescent="0.3">
      <c r="B67">
        <v>2.2599809999999998</v>
      </c>
      <c r="C67" s="1">
        <v>9.7007610000000003E-5</v>
      </c>
      <c r="D67">
        <v>17</v>
      </c>
      <c r="E67">
        <v>2.5048339999999998</v>
      </c>
      <c r="F67">
        <v>2.3993440000000001</v>
      </c>
    </row>
    <row r="68" spans="2:6" x14ac:dyDescent="0.3">
      <c r="B68">
        <v>2.277142</v>
      </c>
      <c r="C68">
        <v>1.7799999999999999E-4</v>
      </c>
      <c r="D68">
        <v>18</v>
      </c>
      <c r="E68">
        <v>5.0796130000000002</v>
      </c>
      <c r="F68">
        <v>1.545458</v>
      </c>
    </row>
    <row r="69" spans="2:6" x14ac:dyDescent="0.3">
      <c r="B69">
        <v>2.3073760000000001</v>
      </c>
      <c r="C69">
        <v>3.4900000000000003E-4</v>
      </c>
      <c r="D69">
        <v>19</v>
      </c>
      <c r="E69">
        <v>7.5983039999999997</v>
      </c>
      <c r="F69">
        <v>1.311018</v>
      </c>
    </row>
    <row r="70" spans="2:6" x14ac:dyDescent="0.3">
      <c r="B70">
        <v>2.348433</v>
      </c>
      <c r="C70">
        <v>5.3899999999999998E-4</v>
      </c>
      <c r="D70">
        <v>20</v>
      </c>
      <c r="E70">
        <v>10.025301000000001</v>
      </c>
      <c r="F70">
        <v>1.219768</v>
      </c>
    </row>
    <row r="71" spans="2:6" x14ac:dyDescent="0.3">
      <c r="B71">
        <v>2.3852220000000002</v>
      </c>
      <c r="C71">
        <v>6.9300000000000004E-4</v>
      </c>
      <c r="D71">
        <v>21</v>
      </c>
      <c r="E71">
        <v>11.779268999999999</v>
      </c>
      <c r="F71">
        <v>1.167087</v>
      </c>
    </row>
    <row r="72" spans="2:6" x14ac:dyDescent="0.3">
      <c r="B72">
        <v>2.422701</v>
      </c>
      <c r="C72">
        <v>9.3599999999999998E-4</v>
      </c>
      <c r="D72">
        <v>22</v>
      </c>
      <c r="E72">
        <v>13.324109</v>
      </c>
      <c r="F72">
        <v>1.18926</v>
      </c>
    </row>
    <row r="73" spans="2:6" x14ac:dyDescent="0.3">
      <c r="B73">
        <v>2.4463970000000002</v>
      </c>
      <c r="C73">
        <v>7.4799999999999997E-4</v>
      </c>
      <c r="D73">
        <v>23</v>
      </c>
      <c r="E73">
        <v>14.22997</v>
      </c>
      <c r="F73">
        <v>1.0034320000000001</v>
      </c>
    </row>
    <row r="74" spans="2:6" x14ac:dyDescent="0.3">
      <c r="B74">
        <v>2.462618</v>
      </c>
      <c r="C74">
        <v>6.6100000000000002E-4</v>
      </c>
      <c r="D74">
        <v>24</v>
      </c>
      <c r="E74">
        <v>14.815187</v>
      </c>
      <c r="F74">
        <v>0.90293400000000001</v>
      </c>
    </row>
    <row r="75" spans="2:6" x14ac:dyDescent="0.3">
      <c r="B75">
        <v>2.4670000000000001</v>
      </c>
      <c r="C75">
        <v>7.1199999999999996E-4</v>
      </c>
      <c r="D75">
        <v>25</v>
      </c>
      <c r="E75">
        <v>14.966111</v>
      </c>
      <c r="F75">
        <v>0.92808400000000002</v>
      </c>
    </row>
    <row r="76" spans="2:6" x14ac:dyDescent="0.3">
      <c r="B76">
        <v>2.4627159999999999</v>
      </c>
      <c r="C76">
        <v>7.3999999999999999E-4</v>
      </c>
      <c r="D76">
        <v>26</v>
      </c>
      <c r="E76">
        <v>14.815348999999999</v>
      </c>
      <c r="F76">
        <v>0.95538199999999995</v>
      </c>
    </row>
    <row r="77" spans="2:6" x14ac:dyDescent="0.3">
      <c r="B77">
        <v>2.4404300000000001</v>
      </c>
      <c r="C77">
        <v>7.2000000000000005E-4</v>
      </c>
      <c r="D77">
        <v>27</v>
      </c>
      <c r="E77">
        <v>14.011507</v>
      </c>
      <c r="F77">
        <v>0.99662099999999998</v>
      </c>
    </row>
    <row r="78" spans="2:6" x14ac:dyDescent="0.3">
      <c r="B78">
        <v>2.4113669999999998</v>
      </c>
      <c r="C78">
        <v>6.0400000000000004E-4</v>
      </c>
      <c r="D78">
        <v>28</v>
      </c>
      <c r="E78">
        <v>12.89237</v>
      </c>
      <c r="F78">
        <v>0.99443199999999998</v>
      </c>
    </row>
    <row r="79" spans="2:6" x14ac:dyDescent="0.3">
      <c r="B79">
        <v>2.3760140000000001</v>
      </c>
      <c r="C79">
        <v>6.69E-4</v>
      </c>
      <c r="D79">
        <v>29</v>
      </c>
      <c r="E79">
        <v>11.367925</v>
      </c>
      <c r="F79">
        <v>1.1585300000000001</v>
      </c>
    </row>
    <row r="80" spans="2:6" x14ac:dyDescent="0.3">
      <c r="B80">
        <v>2.3340670000000001</v>
      </c>
      <c r="C80">
        <v>4.3600000000000003E-4</v>
      </c>
      <c r="D80">
        <v>30</v>
      </c>
      <c r="E80">
        <v>9.2605310000000003</v>
      </c>
      <c r="F80">
        <v>1.1624060000000001</v>
      </c>
    </row>
    <row r="81" spans="2:6" x14ac:dyDescent="0.3">
      <c r="B81">
        <v>2.2970830000000002</v>
      </c>
      <c r="C81">
        <v>2.8699999999999998E-4</v>
      </c>
      <c r="D81">
        <v>31</v>
      </c>
      <c r="E81">
        <v>6.8674910000000002</v>
      </c>
      <c r="F81">
        <v>1.274996</v>
      </c>
    </row>
    <row r="82" spans="2:6" x14ac:dyDescent="0.3">
      <c r="B82">
        <v>2.2715999999999998</v>
      </c>
      <c r="C82">
        <v>1.4799999999999999E-4</v>
      </c>
      <c r="D82">
        <v>32</v>
      </c>
      <c r="E82">
        <v>4.4413609999999997</v>
      </c>
      <c r="F82">
        <v>1.698639</v>
      </c>
    </row>
    <row r="83" spans="2:6" x14ac:dyDescent="0.3">
      <c r="B83">
        <v>2.2579359999999999</v>
      </c>
      <c r="C83" s="1">
        <v>6.1904249999999999E-5</v>
      </c>
      <c r="D83">
        <v>33</v>
      </c>
      <c r="E83">
        <v>2.3356509999999999</v>
      </c>
      <c r="F83">
        <v>1.9175089999999999</v>
      </c>
    </row>
    <row r="84" spans="2:6" x14ac:dyDescent="0.3">
      <c r="B84">
        <v>2.2500499999999999</v>
      </c>
      <c r="C84" s="1">
        <v>2.2798140000000001E-5</v>
      </c>
      <c r="D84">
        <v>34</v>
      </c>
      <c r="E84">
        <v>-7.8980000000000005E-3</v>
      </c>
      <c r="F84">
        <v>1.9626189999999999</v>
      </c>
    </row>
    <row r="85" spans="2:6" x14ac:dyDescent="0.3">
      <c r="B85">
        <v>2.248929</v>
      </c>
      <c r="C85" s="1">
        <v>1.6614559999999999E-5</v>
      </c>
      <c r="D85">
        <v>35</v>
      </c>
      <c r="E85">
        <v>-0.476215</v>
      </c>
      <c r="F85">
        <v>1.80348</v>
      </c>
    </row>
    <row r="86" spans="2:6" x14ac:dyDescent="0.3">
      <c r="B86">
        <v>2.2487349999999999</v>
      </c>
      <c r="C86" s="1">
        <v>1.1810539999999999E-5</v>
      </c>
      <c r="D86">
        <v>36</v>
      </c>
      <c r="E86">
        <v>-0.62395800000000001</v>
      </c>
      <c r="F86">
        <v>1.6439589999999999</v>
      </c>
    </row>
    <row r="87" spans="2:6" x14ac:dyDescent="0.3">
      <c r="B87">
        <v>2.2485520000000001</v>
      </c>
      <c r="C87" s="1">
        <v>7.5224019999999998E-6</v>
      </c>
      <c r="D87">
        <v>37</v>
      </c>
      <c r="E87">
        <v>-0.73843700000000001</v>
      </c>
      <c r="F87">
        <v>1.4197709999999999</v>
      </c>
    </row>
    <row r="88" spans="2:6" x14ac:dyDescent="0.3">
      <c r="B88">
        <v>2.2485400000000002</v>
      </c>
      <c r="C88" s="1">
        <v>6.2375939999999996E-6</v>
      </c>
      <c r="D88">
        <v>38</v>
      </c>
      <c r="E88">
        <v>-0.79001999999999994</v>
      </c>
      <c r="F88">
        <v>1.3349310000000001</v>
      </c>
    </row>
    <row r="89" spans="2:6" x14ac:dyDescent="0.3">
      <c r="B89">
        <v>2.248434</v>
      </c>
      <c r="C89" s="1">
        <v>4.6093580000000004E-6</v>
      </c>
      <c r="D89">
        <v>39</v>
      </c>
      <c r="E89">
        <v>-0.93869800000000003</v>
      </c>
      <c r="F89">
        <v>1.1704209999999999</v>
      </c>
    </row>
    <row r="90" spans="2:6" x14ac:dyDescent="0.3">
      <c r="B90">
        <v>2.2483499999999998</v>
      </c>
      <c r="C90" s="1">
        <v>3.2758559999999999E-6</v>
      </c>
      <c r="D90">
        <v>40</v>
      </c>
      <c r="E90">
        <v>-0.99751000000000001</v>
      </c>
      <c r="F90">
        <v>1.0567530000000001</v>
      </c>
    </row>
    <row r="91" spans="2:6" x14ac:dyDescent="0.3">
      <c r="B91">
        <v>2.2482329999999999</v>
      </c>
      <c r="C91" s="1">
        <v>2.977382E-6</v>
      </c>
      <c r="D91">
        <v>41</v>
      </c>
      <c r="E91">
        <v>-1.1013360000000001</v>
      </c>
      <c r="F91">
        <v>0.97102599999999994</v>
      </c>
    </row>
    <row r="92" spans="2:6" x14ac:dyDescent="0.3">
      <c r="B92">
        <v>2.2483279999999999</v>
      </c>
      <c r="C92" s="1">
        <v>2.6703530000000001E-6</v>
      </c>
      <c r="D92">
        <v>42</v>
      </c>
      <c r="E92">
        <v>-1.064198</v>
      </c>
      <c r="F92">
        <v>0.88437200000000005</v>
      </c>
    </row>
    <row r="93" spans="2:6" x14ac:dyDescent="0.3">
      <c r="B93">
        <v>2.24817</v>
      </c>
      <c r="C93" s="1">
        <v>2.3213749999999999E-6</v>
      </c>
      <c r="D93">
        <v>43</v>
      </c>
      <c r="E93">
        <v>-1.1903699999999999</v>
      </c>
      <c r="F93">
        <v>0.84832799999999997</v>
      </c>
    </row>
    <row r="94" spans="2:6" x14ac:dyDescent="0.3">
      <c r="B94">
        <v>2.2482929999999999</v>
      </c>
      <c r="C94" s="1">
        <v>2.2576950000000001E-6</v>
      </c>
      <c r="D94">
        <v>44</v>
      </c>
      <c r="E94">
        <v>-1.127302</v>
      </c>
      <c r="F94">
        <v>0.80245</v>
      </c>
    </row>
    <row r="95" spans="2:6" x14ac:dyDescent="0.3">
      <c r="B95">
        <v>2.2487110000000001</v>
      </c>
      <c r="C95" s="1">
        <v>2.2560800000000002E-6</v>
      </c>
      <c r="D95">
        <v>45</v>
      </c>
      <c r="E95">
        <v>-0.93535999999999997</v>
      </c>
      <c r="F95">
        <v>0.91220199999999996</v>
      </c>
    </row>
    <row r="96" spans="2:6" x14ac:dyDescent="0.3">
      <c r="B96">
        <v>2.2483770000000001</v>
      </c>
      <c r="C96" s="1">
        <v>2.1911870000000002E-6</v>
      </c>
      <c r="D96">
        <v>46</v>
      </c>
      <c r="E96">
        <v>-1.129062</v>
      </c>
      <c r="F96">
        <v>0.82042499999999996</v>
      </c>
    </row>
    <row r="97" spans="2:6" x14ac:dyDescent="0.3">
      <c r="B97">
        <v>2.2481420000000001</v>
      </c>
      <c r="C97" s="1">
        <v>1.7169470000000001E-6</v>
      </c>
      <c r="D97">
        <v>47</v>
      </c>
      <c r="E97">
        <v>-1.229552</v>
      </c>
      <c r="F97">
        <v>0.72560400000000003</v>
      </c>
    </row>
    <row r="98" spans="2:6" x14ac:dyDescent="0.3">
      <c r="B98">
        <v>2.2483379999999999</v>
      </c>
      <c r="C98" s="1">
        <v>1.9470979999999999E-6</v>
      </c>
      <c r="D98">
        <v>48</v>
      </c>
      <c r="E98">
        <v>-1.1681299999999999</v>
      </c>
      <c r="F98">
        <v>0.781582</v>
      </c>
    </row>
    <row r="99" spans="2:6" x14ac:dyDescent="0.3">
      <c r="B99">
        <v>2.2483089999999999</v>
      </c>
      <c r="C99" s="1">
        <v>1.3676039999999999E-6</v>
      </c>
      <c r="D99">
        <v>49</v>
      </c>
      <c r="E99">
        <v>-1.1890130000000001</v>
      </c>
      <c r="F99">
        <v>0.66669900000000004</v>
      </c>
    </row>
    <row r="100" spans="2:6" x14ac:dyDescent="0.3">
      <c r="B100">
        <v>2.2484320000000002</v>
      </c>
      <c r="C100" s="1">
        <v>2.3726329999999998E-6</v>
      </c>
      <c r="D100">
        <v>50</v>
      </c>
      <c r="E100">
        <v>-1.108241</v>
      </c>
      <c r="F100">
        <v>0.86767799999999995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C9FE-A1F0-2946-B49E-7D88FB20149A}">
  <dimension ref="B1:O100"/>
  <sheetViews>
    <sheetView zoomScaleNormal="100" workbookViewId="0">
      <selection activeCell="I12" sqref="I12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10.19921875" bestFit="1" customWidth="1"/>
    <col min="6" max="6" width="9.19921875" bestFit="1" customWidth="1"/>
  </cols>
  <sheetData>
    <row r="1" spans="2:15" x14ac:dyDescent="0.3">
      <c r="B1">
        <v>2.2483550000000001</v>
      </c>
      <c r="C1" s="1">
        <v>1.3505090000000001E-6</v>
      </c>
      <c r="D1">
        <v>2</v>
      </c>
      <c r="E1">
        <v>-1.174617</v>
      </c>
      <c r="F1">
        <v>0.62385000000000002</v>
      </c>
    </row>
    <row r="2" spans="2:15" x14ac:dyDescent="0.3">
      <c r="B2">
        <v>2.2483610000000001</v>
      </c>
      <c r="C2" s="1">
        <v>1.421344E-6</v>
      </c>
      <c r="D2">
        <v>4</v>
      </c>
      <c r="E2">
        <v>-1.1820900000000001</v>
      </c>
      <c r="F2">
        <v>0.59294899999999995</v>
      </c>
      <c r="M2" t="s">
        <v>6</v>
      </c>
      <c r="N2">
        <v>10.559172999999999</v>
      </c>
    </row>
    <row r="3" spans="2:15" x14ac:dyDescent="0.3">
      <c r="B3">
        <v>2.2478250000000002</v>
      </c>
      <c r="C3" s="1">
        <v>1.7858590000000001E-6</v>
      </c>
      <c r="D3">
        <v>6</v>
      </c>
      <c r="E3">
        <v>-1.392903</v>
      </c>
      <c r="F3">
        <v>0.62251299999999998</v>
      </c>
      <c r="M3" t="s">
        <v>0</v>
      </c>
      <c r="N3" t="s">
        <v>12</v>
      </c>
      <c r="O3">
        <v>22</v>
      </c>
    </row>
    <row r="4" spans="2:15" x14ac:dyDescent="0.3">
      <c r="B4">
        <v>2.24857</v>
      </c>
      <c r="C4" s="1">
        <v>1.565382E-6</v>
      </c>
      <c r="D4">
        <v>8</v>
      </c>
      <c r="E4">
        <v>-1.046681</v>
      </c>
      <c r="F4">
        <v>0.75692700000000002</v>
      </c>
      <c r="M4" t="s">
        <v>13</v>
      </c>
      <c r="N4">
        <v>11</v>
      </c>
    </row>
    <row r="5" spans="2:15" x14ac:dyDescent="0.3">
      <c r="B5">
        <v>2.2478150000000001</v>
      </c>
      <c r="C5" s="1">
        <v>1.9692000000000001E-6</v>
      </c>
      <c r="D5">
        <v>10</v>
      </c>
      <c r="E5">
        <v>-1.3836200000000001</v>
      </c>
      <c r="F5">
        <v>0.63582300000000003</v>
      </c>
    </row>
    <row r="6" spans="2:15" x14ac:dyDescent="0.3">
      <c r="B6">
        <v>2.248427</v>
      </c>
      <c r="C6" s="1">
        <v>1.4383709999999999E-6</v>
      </c>
      <c r="D6">
        <v>12</v>
      </c>
      <c r="E6">
        <v>-1.140757</v>
      </c>
      <c r="F6">
        <v>0.64370000000000005</v>
      </c>
    </row>
    <row r="7" spans="2:15" x14ac:dyDescent="0.3">
      <c r="B7">
        <v>2.2484009999999999</v>
      </c>
      <c r="C7" s="1">
        <v>1.9039220000000001E-6</v>
      </c>
      <c r="D7">
        <v>14</v>
      </c>
      <c r="E7">
        <v>-1.1059600000000001</v>
      </c>
      <c r="F7">
        <v>0.77519499999999997</v>
      </c>
    </row>
    <row r="8" spans="2:15" x14ac:dyDescent="0.3">
      <c r="B8">
        <v>2.248688</v>
      </c>
      <c r="C8" s="1">
        <v>3.108233E-6</v>
      </c>
      <c r="D8">
        <v>16</v>
      </c>
      <c r="E8">
        <v>-0.89298200000000005</v>
      </c>
      <c r="F8">
        <v>1.0324599999999999</v>
      </c>
    </row>
    <row r="9" spans="2:15" x14ac:dyDescent="0.3">
      <c r="B9">
        <v>2.2485780000000002</v>
      </c>
      <c r="C9" s="1">
        <v>3.790309E-6</v>
      </c>
      <c r="D9">
        <v>18</v>
      </c>
      <c r="E9">
        <v>-0.90111699999999995</v>
      </c>
      <c r="F9">
        <v>1.1051260000000001</v>
      </c>
    </row>
    <row r="10" spans="2:15" x14ac:dyDescent="0.3">
      <c r="B10">
        <v>2.2485710000000001</v>
      </c>
      <c r="C10" s="1">
        <v>3.9396039999999996E-6</v>
      </c>
      <c r="D10">
        <v>20</v>
      </c>
      <c r="E10">
        <v>-0.88196799999999997</v>
      </c>
      <c r="F10">
        <v>1.1340460000000001</v>
      </c>
    </row>
    <row r="11" spans="2:15" x14ac:dyDescent="0.3">
      <c r="B11">
        <v>2.248202</v>
      </c>
      <c r="C11" s="1">
        <v>7.0277980000000002E-6</v>
      </c>
      <c r="D11">
        <v>22</v>
      </c>
      <c r="E11">
        <v>-0.98807900000000004</v>
      </c>
      <c r="F11">
        <v>1.3083480000000001</v>
      </c>
      <c r="L11" t="s">
        <v>28</v>
      </c>
    </row>
    <row r="12" spans="2:15" x14ac:dyDescent="0.3">
      <c r="B12">
        <v>2.2494890000000001</v>
      </c>
      <c r="C12" s="1">
        <v>1.519745E-5</v>
      </c>
      <c r="D12" s="2">
        <v>24</v>
      </c>
      <c r="E12" s="2">
        <v>0</v>
      </c>
      <c r="F12">
        <v>1.721622</v>
      </c>
      <c r="H12">
        <v>-22</v>
      </c>
      <c r="I12" s="2">
        <f t="shared" ref="I12:I32" si="0">E12/L_2</f>
        <v>0</v>
      </c>
      <c r="J12">
        <f>H12/N4</f>
        <v>-2</v>
      </c>
      <c r="L12" s="4">
        <v>0</v>
      </c>
    </row>
    <row r="13" spans="2:15" x14ac:dyDescent="0.3">
      <c r="B13">
        <v>2.2508729999999999</v>
      </c>
      <c r="C13" s="1">
        <v>2.3227129999999999E-5</v>
      </c>
      <c r="D13" s="2">
        <v>26</v>
      </c>
      <c r="E13" s="2">
        <v>0.192552</v>
      </c>
      <c r="F13">
        <v>1.9540310000000001</v>
      </c>
      <c r="H13">
        <v>-20</v>
      </c>
      <c r="I13" s="2">
        <f t="shared" si="0"/>
        <v>1.823551901271056E-2</v>
      </c>
      <c r="J13">
        <f>H13/11</f>
        <v>-1.8181818181818181</v>
      </c>
      <c r="L13" s="4">
        <v>1.0382576055654366E-2</v>
      </c>
    </row>
    <row r="14" spans="2:15" x14ac:dyDescent="0.3">
      <c r="B14">
        <v>2.2535949999999998</v>
      </c>
      <c r="C14" s="1">
        <v>4.7492450000000003E-5</v>
      </c>
      <c r="D14" s="2">
        <v>28</v>
      </c>
      <c r="E14" s="2">
        <v>1.063699</v>
      </c>
      <c r="F14">
        <v>2.1706270000000001</v>
      </c>
      <c r="H14">
        <v>-18</v>
      </c>
      <c r="I14" s="2">
        <f t="shared" si="0"/>
        <v>0.10073696112375467</v>
      </c>
      <c r="J14">
        <f t="shared" ref="J14:J33" si="1">H14/11</f>
        <v>-1.6363636363636365</v>
      </c>
      <c r="L14" s="4">
        <v>4.3168149256341978E-2</v>
      </c>
    </row>
    <row r="15" spans="2:15" x14ac:dyDescent="0.3">
      <c r="B15">
        <v>2.2625709999999999</v>
      </c>
      <c r="C15">
        <v>1.18E-4</v>
      </c>
      <c r="D15" s="2">
        <v>30</v>
      </c>
      <c r="E15" s="2">
        <v>3.0666950000000002</v>
      </c>
      <c r="F15">
        <v>2.0606059999999999</v>
      </c>
      <c r="H15">
        <v>-16</v>
      </c>
      <c r="I15" s="2">
        <f t="shared" si="0"/>
        <v>0.29042946829263999</v>
      </c>
      <c r="J15">
        <f t="shared" si="1"/>
        <v>-1.4545454545454546</v>
      </c>
      <c r="L15" s="4">
        <v>5.7934802271693987E-2</v>
      </c>
    </row>
    <row r="16" spans="2:15" x14ac:dyDescent="0.3">
      <c r="B16">
        <v>2.27088</v>
      </c>
      <c r="C16">
        <v>2.1000000000000001E-4</v>
      </c>
      <c r="D16" s="2">
        <v>32</v>
      </c>
      <c r="E16" s="2">
        <v>4.2719050000000003</v>
      </c>
      <c r="F16">
        <v>1.9035770000000001</v>
      </c>
      <c r="H16">
        <v>-14</v>
      </c>
      <c r="I16" s="2">
        <f t="shared" si="0"/>
        <v>0.40456814184216894</v>
      </c>
      <c r="J16">
        <f t="shared" si="1"/>
        <v>-1.2727272727272727</v>
      </c>
      <c r="L16" s="4">
        <v>3.8289484759096035E-2</v>
      </c>
    </row>
    <row r="17" spans="2:12" x14ac:dyDescent="0.3">
      <c r="B17">
        <v>2.2828919999999999</v>
      </c>
      <c r="C17">
        <v>2.63E-4</v>
      </c>
      <c r="D17" s="2">
        <v>34</v>
      </c>
      <c r="E17" s="2">
        <v>5.6311289999999996</v>
      </c>
      <c r="F17">
        <v>1.5501940000000001</v>
      </c>
      <c r="H17">
        <v>-12</v>
      </c>
      <c r="I17" s="2">
        <f t="shared" si="0"/>
        <v>0.5332926167608012</v>
      </c>
      <c r="J17">
        <f t="shared" si="1"/>
        <v>-1.0909090909090908</v>
      </c>
      <c r="L17" s="4">
        <v>4.6664142594891198E-2</v>
      </c>
    </row>
    <row r="18" spans="2:12" x14ac:dyDescent="0.3">
      <c r="B18">
        <v>2.2990300000000001</v>
      </c>
      <c r="C18">
        <v>4.6200000000000001E-4</v>
      </c>
      <c r="D18" s="2">
        <v>36</v>
      </c>
      <c r="E18" s="2">
        <v>6.9325239999999999</v>
      </c>
      <c r="F18">
        <v>1.659867</v>
      </c>
      <c r="H18">
        <v>-10</v>
      </c>
      <c r="I18" s="2">
        <f t="shared" si="0"/>
        <v>0.65654043171752186</v>
      </c>
      <c r="J18">
        <f t="shared" si="1"/>
        <v>-0.90909090909090906</v>
      </c>
      <c r="L18" s="4">
        <v>2.924214821804879E-2</v>
      </c>
    </row>
    <row r="19" spans="2:12" x14ac:dyDescent="0.3">
      <c r="B19">
        <v>2.3143739999999999</v>
      </c>
      <c r="C19">
        <v>5.1900000000000004E-4</v>
      </c>
      <c r="D19" s="2">
        <v>38</v>
      </c>
      <c r="E19" s="2">
        <v>8.0263179999999998</v>
      </c>
      <c r="F19">
        <v>1.5112699999999999</v>
      </c>
      <c r="H19">
        <v>-8</v>
      </c>
      <c r="I19" s="2">
        <f t="shared" si="0"/>
        <v>0.76012752135039363</v>
      </c>
      <c r="J19">
        <f t="shared" si="1"/>
        <v>-0.72727272727272729</v>
      </c>
      <c r="L19" s="4">
        <v>5.9630899099126805E-2</v>
      </c>
    </row>
    <row r="20" spans="2:12" x14ac:dyDescent="0.3">
      <c r="B20">
        <v>2.3282940000000001</v>
      </c>
      <c r="C20">
        <v>5.8E-4</v>
      </c>
      <c r="D20" s="2">
        <v>40</v>
      </c>
      <c r="E20" s="2">
        <v>8.8927820000000004</v>
      </c>
      <c r="F20">
        <v>1.4305840000000001</v>
      </c>
      <c r="H20">
        <v>-6</v>
      </c>
      <c r="I20" s="2">
        <f t="shared" si="0"/>
        <v>0.84218546281986295</v>
      </c>
      <c r="J20">
        <f t="shared" si="1"/>
        <v>-0.54545454545454541</v>
      </c>
      <c r="L20" s="4">
        <v>6.4532638055476613E-2</v>
      </c>
    </row>
    <row r="21" spans="2:12" x14ac:dyDescent="0.3">
      <c r="B21">
        <v>2.3436360000000001</v>
      </c>
      <c r="C21">
        <v>6.5499999999999998E-4</v>
      </c>
      <c r="D21" s="2">
        <v>42</v>
      </c>
      <c r="E21" s="2">
        <v>9.7530359999999998</v>
      </c>
      <c r="F21">
        <v>1.379462</v>
      </c>
      <c r="H21">
        <v>-4</v>
      </c>
      <c r="I21" s="2">
        <f t="shared" si="0"/>
        <v>0.9236552900497037</v>
      </c>
      <c r="J21">
        <f t="shared" si="1"/>
        <v>-0.36363636363636365</v>
      </c>
      <c r="L21" s="4">
        <v>7.2567412012592897E-2</v>
      </c>
    </row>
    <row r="22" spans="2:12" x14ac:dyDescent="0.3">
      <c r="B22">
        <v>2.3509929999999999</v>
      </c>
      <c r="C22">
        <v>6.5600000000000001E-4</v>
      </c>
      <c r="D22" s="2">
        <v>44</v>
      </c>
      <c r="E22" s="2">
        <v>10.145654</v>
      </c>
      <c r="F22">
        <v>1.308843</v>
      </c>
      <c r="H22">
        <v>-2</v>
      </c>
      <c r="I22" s="2">
        <f t="shared" si="0"/>
        <v>0.9608379368346367</v>
      </c>
      <c r="J22">
        <f t="shared" si="1"/>
        <v>-0.18181818181818182</v>
      </c>
      <c r="L22" s="4">
        <v>3.9595704544516601E-2</v>
      </c>
    </row>
    <row r="23" spans="2:12" x14ac:dyDescent="0.3">
      <c r="B23">
        <v>2.3593459999999999</v>
      </c>
      <c r="C23">
        <v>7.2499999999999995E-4</v>
      </c>
      <c r="D23" s="2">
        <v>46</v>
      </c>
      <c r="E23" s="2">
        <v>10.559172999999999</v>
      </c>
      <c r="F23">
        <v>1.3439110000000001</v>
      </c>
      <c r="H23">
        <v>0</v>
      </c>
      <c r="I23" s="2">
        <f t="shared" si="0"/>
        <v>1</v>
      </c>
      <c r="J23">
        <f t="shared" si="1"/>
        <v>0</v>
      </c>
      <c r="L23" s="4">
        <v>0</v>
      </c>
    </row>
    <row r="24" spans="2:12" x14ac:dyDescent="0.3">
      <c r="B24">
        <v>2.3487749999999998</v>
      </c>
      <c r="C24">
        <v>8.0099999999999995E-4</v>
      </c>
      <c r="D24" s="2">
        <v>48</v>
      </c>
      <c r="E24" s="2">
        <v>10.005050000000001</v>
      </c>
      <c r="F24">
        <v>1.4996149999999999</v>
      </c>
      <c r="H24">
        <v>2</v>
      </c>
      <c r="I24" s="2">
        <f t="shared" si="0"/>
        <v>0.94752212128733959</v>
      </c>
      <c r="J24">
        <f t="shared" si="1"/>
        <v>0.18181818181818182</v>
      </c>
      <c r="L24" s="4">
        <v>4.9894781563505047E-2</v>
      </c>
    </row>
    <row r="25" spans="2:12" x14ac:dyDescent="0.3">
      <c r="B25">
        <v>2.3353760000000001</v>
      </c>
      <c r="C25">
        <v>7.1199999999999996E-4</v>
      </c>
      <c r="D25" s="2">
        <v>50</v>
      </c>
      <c r="E25" s="2">
        <v>9.2870430000000006</v>
      </c>
      <c r="F25">
        <v>1.489069</v>
      </c>
      <c r="H25">
        <v>4</v>
      </c>
      <c r="I25" s="2">
        <f t="shared" si="0"/>
        <v>0.87952370891167342</v>
      </c>
      <c r="J25">
        <f t="shared" si="1"/>
        <v>0.36363636363636365</v>
      </c>
      <c r="L25" s="4">
        <v>4.6284586005148655E-2</v>
      </c>
    </row>
    <row r="26" spans="2:12" x14ac:dyDescent="0.3">
      <c r="B26">
        <v>2.3212890000000002</v>
      </c>
      <c r="C26">
        <v>6.6100000000000002E-4</v>
      </c>
      <c r="D26" s="2">
        <v>52</v>
      </c>
      <c r="E26" s="2">
        <v>8.4421020000000002</v>
      </c>
      <c r="F26">
        <v>1.613</v>
      </c>
      <c r="H26">
        <v>6</v>
      </c>
      <c r="I26" s="2">
        <f t="shared" si="0"/>
        <v>0.79950408995098388</v>
      </c>
      <c r="J26">
        <f t="shared" si="1"/>
        <v>0.54545454545454541</v>
      </c>
      <c r="L26" s="4">
        <v>1.0216236099857955E-2</v>
      </c>
    </row>
    <row r="27" spans="2:12" x14ac:dyDescent="0.3">
      <c r="B27">
        <v>2.3067229999999999</v>
      </c>
      <c r="C27">
        <v>5.2099999999999998E-4</v>
      </c>
      <c r="D27" s="2">
        <v>54</v>
      </c>
      <c r="E27" s="2">
        <v>7.4965960000000003</v>
      </c>
      <c r="F27">
        <v>1.6060490000000001</v>
      </c>
      <c r="H27">
        <v>8</v>
      </c>
      <c r="I27" s="2">
        <f t="shared" si="0"/>
        <v>0.7099605243706113</v>
      </c>
      <c r="J27">
        <f t="shared" si="1"/>
        <v>0.72727272727272729</v>
      </c>
      <c r="L27" s="4">
        <v>2.0644741445945827E-2</v>
      </c>
    </row>
    <row r="28" spans="2:12" x14ac:dyDescent="0.3">
      <c r="B28">
        <v>2.288284</v>
      </c>
      <c r="C28">
        <v>3.6299999999999999E-4</v>
      </c>
      <c r="D28" s="2">
        <v>56</v>
      </c>
      <c r="E28" s="2">
        <v>6.0885449999999999</v>
      </c>
      <c r="F28">
        <v>1.6133519999999999</v>
      </c>
      <c r="H28">
        <v>10</v>
      </c>
      <c r="I28" s="2">
        <f t="shared" si="0"/>
        <v>0.57661191837656223</v>
      </c>
      <c r="J28">
        <f t="shared" si="1"/>
        <v>0.90909090909090906</v>
      </c>
      <c r="L28" s="4">
        <v>3.174647832993744E-2</v>
      </c>
    </row>
    <row r="29" spans="2:12" x14ac:dyDescent="0.3">
      <c r="B29">
        <v>2.2738520000000002</v>
      </c>
      <c r="C29">
        <v>2.4800000000000001E-4</v>
      </c>
      <c r="D29" s="2">
        <v>58</v>
      </c>
      <c r="E29" s="2">
        <v>4.5273490000000001</v>
      </c>
      <c r="F29">
        <v>2.1568830000000001</v>
      </c>
      <c r="H29">
        <v>12</v>
      </c>
      <c r="I29" s="2">
        <f t="shared" si="0"/>
        <v>0.42875980912520328</v>
      </c>
      <c r="J29">
        <f t="shared" si="1"/>
        <v>1.0909090909090908</v>
      </c>
      <c r="L29" s="4">
        <v>2.4741054454111039E-2</v>
      </c>
    </row>
    <row r="30" spans="2:12" x14ac:dyDescent="0.3">
      <c r="B30">
        <v>2.2630590000000002</v>
      </c>
      <c r="C30">
        <v>1.5699999999999999E-4</v>
      </c>
      <c r="D30" s="2">
        <v>60</v>
      </c>
      <c r="E30" s="2">
        <v>3.013741</v>
      </c>
      <c r="F30">
        <v>2.3350810000000002</v>
      </c>
      <c r="H30">
        <v>14</v>
      </c>
      <c r="I30" s="2">
        <f t="shared" si="0"/>
        <v>0.28541449221449444</v>
      </c>
      <c r="J30">
        <f t="shared" si="1"/>
        <v>1.2727272727272727</v>
      </c>
      <c r="L30" s="4">
        <v>2.8289265488882765E-2</v>
      </c>
    </row>
    <row r="31" spans="2:12" x14ac:dyDescent="0.3">
      <c r="B31">
        <v>2.253809</v>
      </c>
      <c r="C31" s="1">
        <v>5.0594679999999997E-5</v>
      </c>
      <c r="D31" s="2">
        <v>62</v>
      </c>
      <c r="E31" s="2">
        <v>1.1568350000000001</v>
      </c>
      <c r="F31">
        <v>2.2419690000000001</v>
      </c>
      <c r="H31">
        <v>16</v>
      </c>
      <c r="I31" s="2">
        <f t="shared" si="0"/>
        <v>0.10955734885677128</v>
      </c>
      <c r="J31">
        <f t="shared" si="1"/>
        <v>1.4545454545454546</v>
      </c>
      <c r="L31" s="4">
        <v>2.665344218562269E-2</v>
      </c>
    </row>
    <row r="32" spans="2:12" x14ac:dyDescent="0.3">
      <c r="B32">
        <v>2.2512759999999998</v>
      </c>
      <c r="C32" s="1">
        <v>2.8679680000000001E-5</v>
      </c>
      <c r="D32" s="2">
        <v>64</v>
      </c>
      <c r="E32" s="2">
        <v>0.37006</v>
      </c>
      <c r="F32">
        <v>2.0144700000000002</v>
      </c>
      <c r="H32">
        <v>18</v>
      </c>
      <c r="I32" s="2">
        <f t="shared" si="0"/>
        <v>3.5046305236214999E-2</v>
      </c>
      <c r="J32">
        <f t="shared" si="1"/>
        <v>1.6363636363636365</v>
      </c>
      <c r="L32" s="4">
        <v>5.4995888348289369E-2</v>
      </c>
    </row>
    <row r="33" spans="2:12" x14ac:dyDescent="0.3">
      <c r="B33">
        <v>2.2499180000000001</v>
      </c>
      <c r="C33" s="1">
        <v>2.0038310000000002E-5</v>
      </c>
      <c r="D33" s="2">
        <v>66</v>
      </c>
      <c r="E33" s="2">
        <v>0</v>
      </c>
      <c r="F33">
        <v>1.81043</v>
      </c>
      <c r="H33">
        <v>20</v>
      </c>
      <c r="I33" s="2">
        <f t="shared" ref="I33" si="2">E33/L_2</f>
        <v>0</v>
      </c>
      <c r="J33">
        <f t="shared" si="1"/>
        <v>1.8181818181818181</v>
      </c>
      <c r="L33" s="4">
        <v>0</v>
      </c>
    </row>
    <row r="34" spans="2:12" x14ac:dyDescent="0.3">
      <c r="B34">
        <v>2.2488579999999998</v>
      </c>
      <c r="C34" s="1">
        <v>7.1144960000000001E-6</v>
      </c>
      <c r="D34">
        <v>68</v>
      </c>
      <c r="E34">
        <v>-0.64752799999999999</v>
      </c>
      <c r="F34">
        <v>1.3842460000000001</v>
      </c>
    </row>
    <row r="35" spans="2:12" x14ac:dyDescent="0.3">
      <c r="B35">
        <v>2.2481770000000001</v>
      </c>
      <c r="C35" s="1">
        <v>8.1114819999999993E-6</v>
      </c>
      <c r="D35">
        <v>70</v>
      </c>
      <c r="E35">
        <v>-1.0121690000000001</v>
      </c>
      <c r="F35">
        <v>1.2345630000000001</v>
      </c>
    </row>
    <row r="36" spans="2:12" x14ac:dyDescent="0.3">
      <c r="B36">
        <v>2.248221</v>
      </c>
      <c r="C36" s="1">
        <v>5.0807670000000003E-6</v>
      </c>
      <c r="D36">
        <v>72</v>
      </c>
      <c r="E36">
        <v>-1.010564</v>
      </c>
      <c r="F36">
        <v>1.1950480000000001</v>
      </c>
    </row>
    <row r="37" spans="2:12" x14ac:dyDescent="0.3">
      <c r="B37">
        <v>2.2485019999999998</v>
      </c>
      <c r="C37" s="1">
        <v>4.5451129999999996E-6</v>
      </c>
      <c r="D37">
        <v>74</v>
      </c>
      <c r="E37">
        <v>-0.88293699999999997</v>
      </c>
      <c r="F37">
        <v>1.1420129999999999</v>
      </c>
    </row>
    <row r="38" spans="2:12" x14ac:dyDescent="0.3">
      <c r="B38">
        <v>2.24831</v>
      </c>
      <c r="C38" s="1">
        <v>2.7053830000000001E-6</v>
      </c>
      <c r="D38">
        <v>76</v>
      </c>
      <c r="E38">
        <v>-1.091726</v>
      </c>
      <c r="F38">
        <v>0.92574100000000004</v>
      </c>
    </row>
    <row r="39" spans="2:12" x14ac:dyDescent="0.3">
      <c r="B39">
        <v>2.248189</v>
      </c>
      <c r="C39" s="1">
        <v>2.2729299999999999E-6</v>
      </c>
      <c r="D39">
        <v>78</v>
      </c>
      <c r="E39">
        <v>-1.1717310000000001</v>
      </c>
      <c r="F39">
        <v>0.82005300000000003</v>
      </c>
    </row>
    <row r="40" spans="2:12" x14ac:dyDescent="0.3">
      <c r="B40">
        <v>2.2483339999999998</v>
      </c>
      <c r="C40" s="1">
        <v>2.0920029999999999E-6</v>
      </c>
      <c r="D40">
        <v>80</v>
      </c>
      <c r="E40">
        <v>-1.1363760000000001</v>
      </c>
      <c r="F40">
        <v>0.81622499999999998</v>
      </c>
    </row>
    <row r="41" spans="2:12" x14ac:dyDescent="0.3">
      <c r="B41">
        <v>2.2479439999999999</v>
      </c>
      <c r="C41" s="1">
        <v>1.6126550000000001E-6</v>
      </c>
      <c r="D41">
        <v>82</v>
      </c>
      <c r="E41">
        <v>-1.329963</v>
      </c>
      <c r="F41">
        <v>0.67804299999999995</v>
      </c>
    </row>
    <row r="42" spans="2:12" x14ac:dyDescent="0.3">
      <c r="B42">
        <v>2.2482630000000001</v>
      </c>
      <c r="C42" s="1">
        <v>1.959314E-6</v>
      </c>
      <c r="D42">
        <v>84</v>
      </c>
      <c r="E42">
        <v>-1.202388</v>
      </c>
      <c r="F42">
        <v>0.65103599999999995</v>
      </c>
    </row>
    <row r="43" spans="2:12" x14ac:dyDescent="0.3">
      <c r="B43">
        <v>2.2483740000000001</v>
      </c>
      <c r="C43" s="1">
        <v>2.127822E-6</v>
      </c>
      <c r="D43">
        <v>86</v>
      </c>
      <c r="E43">
        <v>-1.129532</v>
      </c>
      <c r="F43">
        <v>0.82533999999999996</v>
      </c>
    </row>
    <row r="44" spans="2:12" x14ac:dyDescent="0.3">
      <c r="B44">
        <v>2.2484280000000001</v>
      </c>
      <c r="C44" s="1">
        <v>1.755993E-6</v>
      </c>
      <c r="D44">
        <v>88</v>
      </c>
      <c r="E44">
        <v>-1.1125750000000001</v>
      </c>
      <c r="F44">
        <v>0.75600299999999998</v>
      </c>
    </row>
    <row r="45" spans="2:12" x14ac:dyDescent="0.3">
      <c r="B45">
        <v>2.2481819999999999</v>
      </c>
      <c r="C45" s="1">
        <v>2.7547180000000001E-6</v>
      </c>
      <c r="D45">
        <v>90</v>
      </c>
      <c r="E45">
        <v>-1.2246379999999999</v>
      </c>
      <c r="F45">
        <v>0.86464799999999997</v>
      </c>
    </row>
    <row r="46" spans="2:12" x14ac:dyDescent="0.3">
      <c r="B46">
        <v>2.248148</v>
      </c>
      <c r="C46" s="1">
        <v>1.232036E-6</v>
      </c>
      <c r="D46">
        <v>92</v>
      </c>
      <c r="E46">
        <v>-1.2900940000000001</v>
      </c>
      <c r="F46">
        <v>0.52865099999999998</v>
      </c>
    </row>
    <row r="47" spans="2:12" x14ac:dyDescent="0.3">
      <c r="B47">
        <v>2.2480180000000001</v>
      </c>
      <c r="C47" s="1">
        <v>2.5319510000000002E-6</v>
      </c>
      <c r="D47">
        <v>94</v>
      </c>
      <c r="E47">
        <v>-1.2982389999999999</v>
      </c>
      <c r="F47">
        <v>0.64037100000000002</v>
      </c>
    </row>
    <row r="48" spans="2:12" x14ac:dyDescent="0.3">
      <c r="B48">
        <v>2.2481979999999999</v>
      </c>
      <c r="C48" s="1">
        <v>2.2046390000000001E-6</v>
      </c>
      <c r="D48">
        <v>96</v>
      </c>
      <c r="E48">
        <v>-1.230918</v>
      </c>
      <c r="F48">
        <v>0.77436000000000005</v>
      </c>
    </row>
    <row r="49" spans="2:6" x14ac:dyDescent="0.3">
      <c r="B49">
        <v>2.248211</v>
      </c>
      <c r="C49" s="1">
        <v>1.6121349999999999E-6</v>
      </c>
      <c r="D49">
        <v>98</v>
      </c>
      <c r="E49">
        <v>-1.2398009999999999</v>
      </c>
      <c r="F49">
        <v>0.63393299999999997</v>
      </c>
    </row>
    <row r="50" spans="2:6" x14ac:dyDescent="0.3">
      <c r="B50">
        <v>2.248224</v>
      </c>
      <c r="C50" s="1">
        <v>1.6682260000000001E-6</v>
      </c>
      <c r="D50">
        <v>100</v>
      </c>
      <c r="E50">
        <v>-1.218804</v>
      </c>
      <c r="F50">
        <v>0.65156599999999998</v>
      </c>
    </row>
    <row r="51" spans="2:6" x14ac:dyDescent="0.3">
      <c r="B51">
        <v>2.2481040000000001</v>
      </c>
      <c r="C51" s="1">
        <v>1.8696240000000001E-6</v>
      </c>
      <c r="D51">
        <v>2</v>
      </c>
      <c r="E51">
        <v>-1.271069</v>
      </c>
      <c r="F51">
        <v>0.66227899999999995</v>
      </c>
    </row>
    <row r="52" spans="2:6" x14ac:dyDescent="0.3">
      <c r="B52">
        <v>2.248081</v>
      </c>
      <c r="C52" s="1">
        <v>2.021443E-6</v>
      </c>
      <c r="D52">
        <v>4</v>
      </c>
      <c r="E52">
        <v>-1.2836320000000001</v>
      </c>
      <c r="F52">
        <v>0.62114199999999997</v>
      </c>
    </row>
    <row r="53" spans="2:6" x14ac:dyDescent="0.3">
      <c r="B53">
        <v>2.2479629999999999</v>
      </c>
      <c r="C53" s="1">
        <v>1.733408E-6</v>
      </c>
      <c r="D53">
        <v>6</v>
      </c>
      <c r="E53">
        <v>-1.3350740000000001</v>
      </c>
      <c r="F53">
        <v>0.67818900000000004</v>
      </c>
    </row>
    <row r="54" spans="2:6" x14ac:dyDescent="0.3">
      <c r="B54">
        <v>2.2479369999999999</v>
      </c>
      <c r="C54" s="1">
        <v>1.841121E-6</v>
      </c>
      <c r="D54">
        <v>8</v>
      </c>
      <c r="E54">
        <v>-1.327415</v>
      </c>
      <c r="F54">
        <v>0.74265800000000004</v>
      </c>
    </row>
    <row r="55" spans="2:6" x14ac:dyDescent="0.3">
      <c r="B55">
        <v>2.247735</v>
      </c>
      <c r="C55" s="1">
        <v>1.505775E-6</v>
      </c>
      <c r="D55">
        <v>10</v>
      </c>
      <c r="E55">
        <v>-1.444237</v>
      </c>
      <c r="F55">
        <v>0.55236099999999999</v>
      </c>
    </row>
    <row r="56" spans="2:6" x14ac:dyDescent="0.3">
      <c r="B56">
        <v>2.2479990000000001</v>
      </c>
      <c r="C56" s="1">
        <v>2.097338E-6</v>
      </c>
      <c r="D56">
        <v>12</v>
      </c>
      <c r="E56">
        <v>-1.3158970000000001</v>
      </c>
      <c r="F56">
        <v>0.61311599999999999</v>
      </c>
    </row>
    <row r="57" spans="2:6" x14ac:dyDescent="0.3">
      <c r="B57">
        <v>2.2482570000000002</v>
      </c>
      <c r="C57" s="1">
        <v>1.834815E-6</v>
      </c>
      <c r="D57">
        <v>14</v>
      </c>
      <c r="E57">
        <v>-1.207168</v>
      </c>
      <c r="F57">
        <v>0.62614999999999998</v>
      </c>
    </row>
    <row r="58" spans="2:6" x14ac:dyDescent="0.3">
      <c r="B58">
        <v>2.248065</v>
      </c>
      <c r="C58" s="1">
        <v>1.663644E-6</v>
      </c>
      <c r="D58">
        <v>16</v>
      </c>
      <c r="E58">
        <v>-1.2715829999999999</v>
      </c>
      <c r="F58">
        <v>0.69899199999999995</v>
      </c>
    </row>
    <row r="59" spans="2:6" x14ac:dyDescent="0.3">
      <c r="B59">
        <v>2.2476880000000001</v>
      </c>
      <c r="C59" s="1">
        <v>1.7391940000000001E-6</v>
      </c>
      <c r="D59">
        <v>18</v>
      </c>
      <c r="E59">
        <v>-1.458809</v>
      </c>
      <c r="F59">
        <v>0.54473099999999997</v>
      </c>
    </row>
    <row r="60" spans="2:6" x14ac:dyDescent="0.3">
      <c r="B60">
        <v>2.2477900000000002</v>
      </c>
      <c r="C60" s="1">
        <v>2.4314940000000002E-6</v>
      </c>
      <c r="D60">
        <v>20</v>
      </c>
      <c r="E60">
        <v>-1.3597570000000001</v>
      </c>
      <c r="F60">
        <v>0.752552</v>
      </c>
    </row>
    <row r="61" spans="2:6" x14ac:dyDescent="0.3">
      <c r="B61">
        <v>2.248183</v>
      </c>
      <c r="C61" s="1">
        <v>2.4303950000000001E-6</v>
      </c>
      <c r="D61">
        <v>22</v>
      </c>
      <c r="E61">
        <v>-1.174431</v>
      </c>
      <c r="F61">
        <v>0.84277899999999994</v>
      </c>
    </row>
    <row r="62" spans="2:6" x14ac:dyDescent="0.3">
      <c r="B62">
        <v>2.2482139999999999</v>
      </c>
      <c r="C62" s="1">
        <v>2.6385810000000001E-6</v>
      </c>
      <c r="D62">
        <v>24</v>
      </c>
      <c r="E62">
        <v>-1.132757</v>
      </c>
      <c r="F62">
        <v>0.92316699999999996</v>
      </c>
    </row>
    <row r="63" spans="2:6" x14ac:dyDescent="0.3">
      <c r="B63">
        <v>2.2481650000000002</v>
      </c>
      <c r="C63" s="1">
        <v>3.7273209999999998E-6</v>
      </c>
      <c r="D63">
        <v>26</v>
      </c>
      <c r="E63">
        <v>-1.118158</v>
      </c>
      <c r="F63">
        <v>1.018189</v>
      </c>
    </row>
    <row r="64" spans="2:6" x14ac:dyDescent="0.3">
      <c r="B64">
        <v>2.2478889999999998</v>
      </c>
      <c r="C64" s="1">
        <v>3.9000900000000003E-6</v>
      </c>
      <c r="D64">
        <v>28</v>
      </c>
      <c r="E64">
        <v>-1.242434</v>
      </c>
      <c r="F64">
        <v>0.96188700000000005</v>
      </c>
    </row>
    <row r="65" spans="2:6" x14ac:dyDescent="0.3">
      <c r="B65">
        <v>2.2486259999999998</v>
      </c>
      <c r="C65" s="1">
        <v>6.6111479999999997E-6</v>
      </c>
      <c r="D65">
        <v>30</v>
      </c>
      <c r="E65">
        <v>-0.77005900000000005</v>
      </c>
      <c r="F65">
        <v>1.328727</v>
      </c>
    </row>
    <row r="66" spans="2:6" x14ac:dyDescent="0.3">
      <c r="B66">
        <v>2.2497029999999998</v>
      </c>
      <c r="C66" s="1">
        <v>1.6104600000000002E-5</v>
      </c>
      <c r="D66">
        <v>32</v>
      </c>
      <c r="E66">
        <v>-0.266818</v>
      </c>
      <c r="F66">
        <v>1.697079</v>
      </c>
    </row>
    <row r="67" spans="2:6" x14ac:dyDescent="0.3">
      <c r="B67">
        <v>2.249943</v>
      </c>
      <c r="C67" s="1">
        <v>1.8160879999999999E-5</v>
      </c>
      <c r="D67">
        <v>34</v>
      </c>
      <c r="E67">
        <v>-0.109323</v>
      </c>
      <c r="F67">
        <v>1.7524599999999999</v>
      </c>
    </row>
    <row r="68" spans="2:6" x14ac:dyDescent="0.3">
      <c r="B68">
        <v>2.2522530000000001</v>
      </c>
      <c r="C68" s="1">
        <v>4.382178E-5</v>
      </c>
      <c r="D68">
        <v>36</v>
      </c>
      <c r="E68">
        <v>0.66681999999999997</v>
      </c>
      <c r="F68">
        <v>2.152555</v>
      </c>
    </row>
    <row r="69" spans="2:6" x14ac:dyDescent="0.3">
      <c r="B69">
        <v>2.257314</v>
      </c>
      <c r="C69" s="1">
        <v>6.6037829999999995E-5</v>
      </c>
      <c r="D69">
        <v>38</v>
      </c>
      <c r="E69">
        <v>2.1139990000000002</v>
      </c>
      <c r="F69">
        <v>2.0304549999999999</v>
      </c>
    </row>
    <row r="70" spans="2:6" x14ac:dyDescent="0.3">
      <c r="B70">
        <v>2.2649080000000001</v>
      </c>
      <c r="C70">
        <v>1.13E-4</v>
      </c>
      <c r="D70">
        <v>40</v>
      </c>
      <c r="E70">
        <v>3.569518</v>
      </c>
      <c r="F70">
        <v>1.728111</v>
      </c>
    </row>
    <row r="71" spans="2:6" x14ac:dyDescent="0.3">
      <c r="B71">
        <v>2.2726730000000002</v>
      </c>
      <c r="C71">
        <v>2.42E-4</v>
      </c>
      <c r="D71">
        <v>42</v>
      </c>
      <c r="E71">
        <v>4.4427830000000004</v>
      </c>
      <c r="F71">
        <v>2.0106760000000001</v>
      </c>
    </row>
    <row r="72" spans="2:6" x14ac:dyDescent="0.3">
      <c r="B72">
        <v>2.2859530000000001</v>
      </c>
      <c r="C72">
        <v>3.01E-4</v>
      </c>
      <c r="D72">
        <v>44</v>
      </c>
      <c r="E72">
        <v>5.876366</v>
      </c>
      <c r="F72">
        <v>1.6598459999999999</v>
      </c>
    </row>
    <row r="73" spans="2:6" x14ac:dyDescent="0.3">
      <c r="B73">
        <v>2.3029199999999999</v>
      </c>
      <c r="C73">
        <v>5.0900000000000001E-4</v>
      </c>
      <c r="D73">
        <v>46</v>
      </c>
      <c r="E73">
        <v>7.184774</v>
      </c>
      <c r="F73">
        <v>1.82386</v>
      </c>
    </row>
    <row r="74" spans="2:6" x14ac:dyDescent="0.3">
      <c r="B74">
        <v>2.3248009999999999</v>
      </c>
      <c r="C74">
        <v>5.6300000000000002E-4</v>
      </c>
      <c r="D74">
        <v>48</v>
      </c>
      <c r="E74">
        <v>8.6849819999999998</v>
      </c>
      <c r="F74">
        <v>1.4422079999999999</v>
      </c>
    </row>
    <row r="75" spans="2:6" x14ac:dyDescent="0.3">
      <c r="B75">
        <v>2.3346779999999998</v>
      </c>
      <c r="C75">
        <v>6.6E-4</v>
      </c>
      <c r="D75">
        <v>50</v>
      </c>
      <c r="E75">
        <v>9.2504469999999994</v>
      </c>
      <c r="F75">
        <v>1.4738770000000001</v>
      </c>
    </row>
    <row r="76" spans="2:6" x14ac:dyDescent="0.3">
      <c r="B76">
        <v>2.345783</v>
      </c>
      <c r="C76">
        <v>7.27E-4</v>
      </c>
      <c r="D76">
        <v>52</v>
      </c>
      <c r="E76">
        <v>9.8591750000000005</v>
      </c>
      <c r="F76">
        <v>1.4303760000000001</v>
      </c>
    </row>
    <row r="77" spans="2:6" x14ac:dyDescent="0.3">
      <c r="B77">
        <v>2.3577689999999998</v>
      </c>
      <c r="C77">
        <v>7.9500000000000003E-4</v>
      </c>
      <c r="D77">
        <v>54</v>
      </c>
      <c r="E77">
        <v>10.470342</v>
      </c>
      <c r="F77">
        <v>1.428355</v>
      </c>
    </row>
    <row r="78" spans="2:6" x14ac:dyDescent="0.3">
      <c r="B78">
        <v>2.355067</v>
      </c>
      <c r="C78">
        <v>6.87E-4</v>
      </c>
      <c r="D78">
        <v>56</v>
      </c>
      <c r="E78">
        <v>10.350223</v>
      </c>
      <c r="F78">
        <v>1.319787</v>
      </c>
    </row>
    <row r="79" spans="2:6" x14ac:dyDescent="0.3">
      <c r="B79">
        <v>2.3442259999999999</v>
      </c>
      <c r="C79">
        <v>8.0699999999999999E-4</v>
      </c>
      <c r="D79">
        <v>58</v>
      </c>
      <c r="E79">
        <v>9.7615510000000008</v>
      </c>
      <c r="F79">
        <v>1.532764</v>
      </c>
    </row>
    <row r="80" spans="2:6" x14ac:dyDescent="0.3">
      <c r="B80">
        <v>2.3310010000000001</v>
      </c>
      <c r="C80">
        <v>6.0899999999999995E-4</v>
      </c>
      <c r="D80">
        <v>60</v>
      </c>
      <c r="E80">
        <v>9.0478640000000006</v>
      </c>
      <c r="F80">
        <v>1.438461</v>
      </c>
    </row>
    <row r="81" spans="2:6" x14ac:dyDescent="0.3">
      <c r="B81">
        <v>2.3184119999999999</v>
      </c>
      <c r="C81">
        <v>4.7899999999999999E-4</v>
      </c>
      <c r="D81">
        <v>62</v>
      </c>
      <c r="E81">
        <v>8.3077459999999999</v>
      </c>
      <c r="F81">
        <v>1.3676109999999999</v>
      </c>
    </row>
    <row r="82" spans="2:6" x14ac:dyDescent="0.3">
      <c r="B82">
        <v>2.3021950000000002</v>
      </c>
      <c r="C82">
        <v>4.3300000000000001E-4</v>
      </c>
      <c r="D82">
        <v>64</v>
      </c>
      <c r="E82">
        <v>7.2011099999999999</v>
      </c>
      <c r="F82">
        <v>1.493522</v>
      </c>
    </row>
    <row r="83" spans="2:6" x14ac:dyDescent="0.3">
      <c r="B83">
        <v>2.2881490000000002</v>
      </c>
      <c r="C83">
        <v>2.9599999999999998E-4</v>
      </c>
      <c r="D83">
        <v>66</v>
      </c>
      <c r="E83">
        <v>6.1035640000000004</v>
      </c>
      <c r="F83">
        <v>1.5096270000000001</v>
      </c>
    </row>
    <row r="84" spans="2:6" x14ac:dyDescent="0.3">
      <c r="B84">
        <v>2.2740830000000001</v>
      </c>
      <c r="C84">
        <v>2.3699999999999999E-4</v>
      </c>
      <c r="D84">
        <v>68</v>
      </c>
      <c r="E84">
        <v>4.6559990000000004</v>
      </c>
      <c r="F84">
        <v>1.8371599999999999</v>
      </c>
    </row>
    <row r="85" spans="2:6" x14ac:dyDescent="0.3">
      <c r="B85">
        <v>2.261209</v>
      </c>
      <c r="C85">
        <v>1.08E-4</v>
      </c>
      <c r="D85">
        <v>70</v>
      </c>
      <c r="E85">
        <v>2.8499620000000001</v>
      </c>
      <c r="F85">
        <v>2.0689739999999999</v>
      </c>
    </row>
    <row r="86" spans="2:6" x14ac:dyDescent="0.3">
      <c r="B86">
        <v>2.256005</v>
      </c>
      <c r="C86" s="1">
        <v>7.7051990000000006E-5</v>
      </c>
      <c r="D86">
        <v>72</v>
      </c>
      <c r="E86">
        <v>1.6983969999999999</v>
      </c>
      <c r="F86">
        <v>2.2365159999999999</v>
      </c>
    </row>
    <row r="87" spans="2:6" x14ac:dyDescent="0.3">
      <c r="B87">
        <v>2.2512729999999999</v>
      </c>
      <c r="C87" s="1">
        <v>2.5794590000000001E-5</v>
      </c>
      <c r="D87">
        <v>74</v>
      </c>
      <c r="E87">
        <v>0.36397699999999999</v>
      </c>
      <c r="F87">
        <v>1.9403429999999999</v>
      </c>
    </row>
    <row r="88" spans="2:6" x14ac:dyDescent="0.3">
      <c r="B88">
        <v>2.2492230000000002</v>
      </c>
      <c r="C88" s="1">
        <v>1.4946170000000001E-5</v>
      </c>
      <c r="D88">
        <v>76</v>
      </c>
      <c r="E88">
        <v>-0.490541</v>
      </c>
      <c r="F88">
        <v>1.6316329999999999</v>
      </c>
    </row>
    <row r="89" spans="2:6" x14ac:dyDescent="0.3">
      <c r="B89">
        <v>2.248567</v>
      </c>
      <c r="C89" s="1">
        <v>8.6605370000000007E-6</v>
      </c>
      <c r="D89">
        <v>78</v>
      </c>
      <c r="E89">
        <v>-0.82131799999999999</v>
      </c>
      <c r="F89">
        <v>1.402528</v>
      </c>
    </row>
    <row r="90" spans="2:6" x14ac:dyDescent="0.3">
      <c r="B90">
        <v>2.2479680000000002</v>
      </c>
      <c r="C90" s="1">
        <v>3.9527240000000001E-6</v>
      </c>
      <c r="D90">
        <v>80</v>
      </c>
      <c r="E90">
        <v>-1.1734899999999999</v>
      </c>
      <c r="F90">
        <v>1.0313650000000001</v>
      </c>
    </row>
    <row r="91" spans="2:6" x14ac:dyDescent="0.3">
      <c r="B91">
        <v>2.2483379999999999</v>
      </c>
      <c r="C91" s="1">
        <v>3.5521770000000001E-6</v>
      </c>
      <c r="D91">
        <v>82</v>
      </c>
      <c r="E91">
        <v>-1.0444279999999999</v>
      </c>
      <c r="F91">
        <v>0.99491399999999997</v>
      </c>
    </row>
    <row r="92" spans="2:6" x14ac:dyDescent="0.3">
      <c r="B92">
        <v>2.248275</v>
      </c>
      <c r="C92" s="1">
        <v>2.6147280000000001E-6</v>
      </c>
      <c r="D92">
        <v>84</v>
      </c>
      <c r="E92">
        <v>-1.117875</v>
      </c>
      <c r="F92">
        <v>0.90525100000000003</v>
      </c>
    </row>
    <row r="93" spans="2:6" x14ac:dyDescent="0.3">
      <c r="B93">
        <v>2.2480090000000001</v>
      </c>
      <c r="C93" s="1">
        <v>2.1708270000000001E-6</v>
      </c>
      <c r="D93">
        <v>86</v>
      </c>
      <c r="E93">
        <v>-1.2716860000000001</v>
      </c>
      <c r="F93">
        <v>0.77429899999999996</v>
      </c>
    </row>
    <row r="94" spans="2:6" x14ac:dyDescent="0.3">
      <c r="B94">
        <v>2.2480120000000001</v>
      </c>
      <c r="C94" s="1">
        <v>2.1601770000000001E-6</v>
      </c>
      <c r="D94">
        <v>88</v>
      </c>
      <c r="E94">
        <v>-1.290098</v>
      </c>
      <c r="F94">
        <v>0.71994599999999997</v>
      </c>
    </row>
    <row r="95" spans="2:6" x14ac:dyDescent="0.3">
      <c r="B95">
        <v>2.2483529999999998</v>
      </c>
      <c r="C95" s="1">
        <v>2.0628130000000001E-6</v>
      </c>
      <c r="D95">
        <v>90</v>
      </c>
      <c r="E95">
        <v>-1.154007</v>
      </c>
      <c r="F95">
        <v>0.78446300000000002</v>
      </c>
    </row>
    <row r="96" spans="2:6" x14ac:dyDescent="0.3">
      <c r="B96">
        <v>2.248113</v>
      </c>
      <c r="C96" s="1">
        <v>1.8971119999999999E-6</v>
      </c>
      <c r="D96">
        <v>92</v>
      </c>
      <c r="E96">
        <v>-1.277587</v>
      </c>
      <c r="F96">
        <v>0.67113500000000004</v>
      </c>
    </row>
    <row r="97" spans="2:6" x14ac:dyDescent="0.3">
      <c r="B97">
        <v>2.2480389999999999</v>
      </c>
      <c r="C97" s="1">
        <v>1.6711730000000001E-6</v>
      </c>
      <c r="D97">
        <v>94</v>
      </c>
      <c r="E97">
        <v>-1.2945979999999999</v>
      </c>
      <c r="F97">
        <v>0.66483300000000001</v>
      </c>
    </row>
    <row r="98" spans="2:6" x14ac:dyDescent="0.3">
      <c r="B98">
        <v>2.2480699999999998</v>
      </c>
      <c r="C98" s="1">
        <v>1.4150260000000001E-6</v>
      </c>
      <c r="D98">
        <v>96</v>
      </c>
      <c r="E98">
        <v>-1.3182339999999999</v>
      </c>
      <c r="F98">
        <v>0.53651700000000002</v>
      </c>
    </row>
    <row r="99" spans="2:6" x14ac:dyDescent="0.3">
      <c r="B99">
        <v>2.2481200000000001</v>
      </c>
      <c r="C99" s="1">
        <v>1.6077869999999999E-6</v>
      </c>
      <c r="D99">
        <v>98</v>
      </c>
      <c r="E99">
        <v>-1.2653650000000001</v>
      </c>
      <c r="F99">
        <v>0.68174500000000005</v>
      </c>
    </row>
    <row r="100" spans="2:6" x14ac:dyDescent="0.3">
      <c r="B100">
        <v>2.2480600000000002</v>
      </c>
      <c r="C100" s="1">
        <v>1.4208269999999999E-6</v>
      </c>
      <c r="D100">
        <v>100</v>
      </c>
      <c r="E100">
        <v>-1.3145290000000001</v>
      </c>
      <c r="F100">
        <v>0.58772999999999997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1ED3-5D4A-BB47-A327-9820A114757F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10.19921875" bestFit="1" customWidth="1"/>
    <col min="6" max="6" width="9.19921875" bestFit="1" customWidth="1"/>
  </cols>
  <sheetData>
    <row r="1" spans="2:6" x14ac:dyDescent="0.3">
      <c r="B1">
        <v>2.2481339999999999</v>
      </c>
      <c r="C1" s="1">
        <v>1.9185599999999999E-6</v>
      </c>
      <c r="D1">
        <v>2</v>
      </c>
      <c r="E1">
        <v>-1.275309</v>
      </c>
      <c r="F1">
        <v>0.63195900000000005</v>
      </c>
    </row>
    <row r="2" spans="2:6" x14ac:dyDescent="0.3">
      <c r="B2">
        <v>2.248097</v>
      </c>
      <c r="C2" s="1">
        <v>1.536031E-6</v>
      </c>
      <c r="D2">
        <v>4</v>
      </c>
      <c r="E2">
        <v>-1.283595</v>
      </c>
      <c r="F2">
        <v>0.63178599999999996</v>
      </c>
    </row>
    <row r="3" spans="2:6" x14ac:dyDescent="0.3">
      <c r="B3">
        <v>2.2481369999999998</v>
      </c>
      <c r="C3" s="1">
        <v>1.6806939999999999E-6</v>
      </c>
      <c r="D3">
        <v>6</v>
      </c>
      <c r="E3">
        <v>-1.2766679999999999</v>
      </c>
      <c r="F3">
        <v>0.60587000000000002</v>
      </c>
    </row>
    <row r="4" spans="2:6" x14ac:dyDescent="0.3">
      <c r="B4">
        <v>2.248173</v>
      </c>
      <c r="C4" s="1">
        <v>1.7591180000000001E-6</v>
      </c>
      <c r="D4">
        <v>8</v>
      </c>
      <c r="E4">
        <v>-1.2224060000000001</v>
      </c>
      <c r="F4">
        <v>0.70182500000000003</v>
      </c>
    </row>
    <row r="5" spans="2:6" x14ac:dyDescent="0.3">
      <c r="B5">
        <v>2.2479330000000002</v>
      </c>
      <c r="C5" s="1">
        <v>2.0818219999999999E-6</v>
      </c>
      <c r="D5">
        <v>10</v>
      </c>
      <c r="E5">
        <v>-1.3201579999999999</v>
      </c>
      <c r="F5">
        <v>0.72094400000000003</v>
      </c>
    </row>
    <row r="6" spans="2:6" x14ac:dyDescent="0.3">
      <c r="B6">
        <v>2.2480540000000002</v>
      </c>
      <c r="C6" s="1">
        <v>2.473073E-6</v>
      </c>
      <c r="D6">
        <v>12</v>
      </c>
      <c r="E6">
        <v>-1.2532760000000001</v>
      </c>
      <c r="F6">
        <v>0.83960299999999999</v>
      </c>
    </row>
    <row r="7" spans="2:6" x14ac:dyDescent="0.3">
      <c r="B7">
        <v>2.2482280000000001</v>
      </c>
      <c r="C7" s="1">
        <v>2.4455059999999999E-6</v>
      </c>
      <c r="D7">
        <v>14</v>
      </c>
      <c r="E7">
        <v>-1.13707</v>
      </c>
      <c r="F7">
        <v>0.86027900000000002</v>
      </c>
    </row>
    <row r="8" spans="2:6" x14ac:dyDescent="0.3">
      <c r="B8">
        <v>2.2483019999999998</v>
      </c>
      <c r="C8" s="1">
        <v>3.2146839999999999E-6</v>
      </c>
      <c r="D8">
        <v>16</v>
      </c>
      <c r="E8">
        <v>-1.0779350000000001</v>
      </c>
      <c r="F8">
        <v>0.99331400000000003</v>
      </c>
    </row>
    <row r="9" spans="2:6" x14ac:dyDescent="0.3">
      <c r="B9">
        <v>2.2481779999999998</v>
      </c>
      <c r="C9" s="1">
        <v>3.8382940000000004E-6</v>
      </c>
      <c r="D9">
        <v>18</v>
      </c>
      <c r="E9">
        <v>-1.0999289999999999</v>
      </c>
      <c r="F9">
        <v>1.0246029999999999</v>
      </c>
    </row>
    <row r="10" spans="2:6" x14ac:dyDescent="0.3">
      <c r="B10">
        <v>2.2485460000000002</v>
      </c>
      <c r="C10" s="1">
        <v>4.5425229999999997E-6</v>
      </c>
      <c r="D10">
        <v>20</v>
      </c>
      <c r="E10">
        <v>-0.86051999999999995</v>
      </c>
      <c r="F10">
        <v>1.2007159999999999</v>
      </c>
    </row>
    <row r="11" spans="2:6" x14ac:dyDescent="0.3">
      <c r="B11">
        <v>2.2486130000000002</v>
      </c>
      <c r="C11" s="1">
        <v>8.1475219999999997E-6</v>
      </c>
      <c r="D11">
        <v>22</v>
      </c>
      <c r="E11">
        <v>-0.77729499999999996</v>
      </c>
      <c r="F11">
        <v>1.4117500000000001</v>
      </c>
    </row>
    <row r="12" spans="2:6" x14ac:dyDescent="0.3">
      <c r="B12">
        <v>2.249317</v>
      </c>
      <c r="C12" s="1">
        <v>1.192938E-5</v>
      </c>
      <c r="D12">
        <v>24</v>
      </c>
      <c r="E12">
        <v>-0.42821999999999999</v>
      </c>
      <c r="F12">
        <v>1.565008</v>
      </c>
    </row>
    <row r="13" spans="2:6" x14ac:dyDescent="0.3">
      <c r="B13">
        <v>2.2516029999999998</v>
      </c>
      <c r="C13" s="1">
        <v>2.821326E-5</v>
      </c>
      <c r="D13">
        <v>26</v>
      </c>
      <c r="E13">
        <v>0.48568699999999998</v>
      </c>
      <c r="F13">
        <v>1.9904599999999999</v>
      </c>
    </row>
    <row r="14" spans="2:6" x14ac:dyDescent="0.3">
      <c r="B14">
        <v>2.255328</v>
      </c>
      <c r="C14" s="1">
        <v>5.7853119999999998E-5</v>
      </c>
      <c r="D14">
        <v>28</v>
      </c>
      <c r="E14">
        <v>1.570648</v>
      </c>
      <c r="F14">
        <v>2.1568019999999999</v>
      </c>
    </row>
    <row r="15" spans="2:6" x14ac:dyDescent="0.3">
      <c r="B15">
        <v>2.2606820000000001</v>
      </c>
      <c r="C15">
        <v>1.05E-4</v>
      </c>
      <c r="D15">
        <v>30</v>
      </c>
      <c r="E15">
        <v>2.726181</v>
      </c>
      <c r="F15">
        <v>2.075742</v>
      </c>
    </row>
    <row r="16" spans="2:6" x14ac:dyDescent="0.3">
      <c r="B16">
        <v>2.2739349999999998</v>
      </c>
      <c r="C16">
        <v>2.3800000000000001E-4</v>
      </c>
      <c r="D16">
        <v>32</v>
      </c>
      <c r="E16">
        <v>4.5834770000000002</v>
      </c>
      <c r="F16">
        <v>2.024073</v>
      </c>
    </row>
    <row r="17" spans="2:6" x14ac:dyDescent="0.3">
      <c r="B17">
        <v>2.2863319999999998</v>
      </c>
      <c r="C17">
        <v>3.01E-4</v>
      </c>
      <c r="D17">
        <v>34</v>
      </c>
      <c r="E17">
        <v>5.9247699999999996</v>
      </c>
      <c r="F17">
        <v>1.6011740000000001</v>
      </c>
    </row>
    <row r="18" spans="2:6" x14ac:dyDescent="0.3">
      <c r="B18">
        <v>2.303785</v>
      </c>
      <c r="C18">
        <v>3.79E-4</v>
      </c>
      <c r="D18">
        <v>36</v>
      </c>
      <c r="E18">
        <v>7.3342650000000003</v>
      </c>
      <c r="F18">
        <v>1.393295</v>
      </c>
    </row>
    <row r="19" spans="2:6" x14ac:dyDescent="0.3">
      <c r="B19">
        <v>2.3195160000000001</v>
      </c>
      <c r="C19">
        <v>5.1900000000000004E-4</v>
      </c>
      <c r="D19">
        <v>38</v>
      </c>
      <c r="E19">
        <v>8.3585039999999999</v>
      </c>
      <c r="F19">
        <v>1.4724729999999999</v>
      </c>
    </row>
    <row r="20" spans="2:6" x14ac:dyDescent="0.3">
      <c r="B20">
        <v>2.337259</v>
      </c>
      <c r="C20">
        <v>6.5499999999999998E-4</v>
      </c>
      <c r="D20">
        <v>40</v>
      </c>
      <c r="E20">
        <v>9.3922519999999992</v>
      </c>
      <c r="F20">
        <v>1.48482</v>
      </c>
    </row>
    <row r="21" spans="2:6" x14ac:dyDescent="0.3">
      <c r="B21">
        <v>2.3533970000000002</v>
      </c>
      <c r="C21">
        <v>6.5399999999999996E-4</v>
      </c>
      <c r="D21">
        <v>42</v>
      </c>
      <c r="E21">
        <v>10.266391</v>
      </c>
      <c r="F21">
        <v>1.3187500000000001</v>
      </c>
    </row>
    <row r="22" spans="2:6" x14ac:dyDescent="0.3">
      <c r="B22">
        <v>2.354692</v>
      </c>
      <c r="C22">
        <v>7.3499999999999998E-4</v>
      </c>
      <c r="D22">
        <v>44</v>
      </c>
      <c r="E22">
        <v>10.325222999999999</v>
      </c>
      <c r="F22">
        <v>1.3673900000000001</v>
      </c>
    </row>
    <row r="23" spans="2:6" x14ac:dyDescent="0.3">
      <c r="B23">
        <v>2.3543229999999999</v>
      </c>
      <c r="C23">
        <v>7.7200000000000001E-4</v>
      </c>
      <c r="D23">
        <v>46</v>
      </c>
      <c r="E23">
        <v>10.299880999999999</v>
      </c>
      <c r="F23">
        <v>1.417853</v>
      </c>
    </row>
    <row r="24" spans="2:6" x14ac:dyDescent="0.3">
      <c r="B24">
        <v>2.3492380000000002</v>
      </c>
      <c r="C24">
        <v>6.9399999999999996E-4</v>
      </c>
      <c r="D24">
        <v>48</v>
      </c>
      <c r="E24">
        <v>10.048220000000001</v>
      </c>
      <c r="F24">
        <v>1.364833</v>
      </c>
    </row>
    <row r="25" spans="2:6" x14ac:dyDescent="0.3">
      <c r="B25">
        <v>2.3362379999999998</v>
      </c>
      <c r="C25">
        <v>6.7100000000000005E-4</v>
      </c>
      <c r="D25">
        <v>50</v>
      </c>
      <c r="E25">
        <v>9.3421330000000005</v>
      </c>
      <c r="F25">
        <v>1.443681</v>
      </c>
    </row>
    <row r="26" spans="2:6" x14ac:dyDescent="0.3">
      <c r="B26">
        <v>2.318165</v>
      </c>
      <c r="C26">
        <v>5.2499999999999997E-4</v>
      </c>
      <c r="D26">
        <v>52</v>
      </c>
      <c r="E26">
        <v>8.2750260000000004</v>
      </c>
      <c r="F26">
        <v>1.4689000000000001</v>
      </c>
    </row>
    <row r="27" spans="2:6" x14ac:dyDescent="0.3">
      <c r="B27">
        <v>2.3032219999999999</v>
      </c>
      <c r="C27">
        <v>5.2999999999999998E-4</v>
      </c>
      <c r="D27">
        <v>54</v>
      </c>
      <c r="E27">
        <v>7.242794</v>
      </c>
      <c r="F27">
        <v>1.6412439999999999</v>
      </c>
    </row>
    <row r="28" spans="2:6" x14ac:dyDescent="0.3">
      <c r="B28">
        <v>2.286791</v>
      </c>
      <c r="C28">
        <v>3.3799999999999998E-4</v>
      </c>
      <c r="D28">
        <v>56</v>
      </c>
      <c r="E28">
        <v>5.9092060000000002</v>
      </c>
      <c r="F28">
        <v>1.813615</v>
      </c>
    </row>
    <row r="29" spans="2:6" x14ac:dyDescent="0.3">
      <c r="B29">
        <v>2.2744070000000001</v>
      </c>
      <c r="C29">
        <v>2.32E-4</v>
      </c>
      <c r="D29">
        <v>58</v>
      </c>
      <c r="E29">
        <v>4.7339500000000001</v>
      </c>
      <c r="F29">
        <v>1.7270540000000001</v>
      </c>
    </row>
    <row r="30" spans="2:6" x14ac:dyDescent="0.3">
      <c r="B30">
        <v>2.2670789999999998</v>
      </c>
      <c r="C30">
        <v>1.7000000000000001E-4</v>
      </c>
      <c r="D30">
        <v>60</v>
      </c>
      <c r="E30">
        <v>3.8045309999999999</v>
      </c>
      <c r="F30">
        <v>1.8600950000000001</v>
      </c>
    </row>
    <row r="31" spans="2:6" x14ac:dyDescent="0.3">
      <c r="B31">
        <v>2.2577379999999998</v>
      </c>
      <c r="C31" s="1">
        <v>9.9999719999999999E-5</v>
      </c>
      <c r="D31">
        <v>62</v>
      </c>
      <c r="E31">
        <v>2.0802939999999999</v>
      </c>
      <c r="F31">
        <v>2.2372480000000001</v>
      </c>
    </row>
    <row r="32" spans="2:6" x14ac:dyDescent="0.3">
      <c r="B32">
        <v>2.2521279999999999</v>
      </c>
      <c r="C32" s="1">
        <v>3.4713779999999998E-5</v>
      </c>
      <c r="D32">
        <v>64</v>
      </c>
      <c r="E32">
        <v>0.67470600000000003</v>
      </c>
      <c r="F32">
        <v>2.0080399999999998</v>
      </c>
    </row>
    <row r="33" spans="2:6" x14ac:dyDescent="0.3">
      <c r="B33">
        <v>2.2501820000000001</v>
      </c>
      <c r="C33" s="1">
        <v>1.5822420000000001E-5</v>
      </c>
      <c r="D33">
        <v>66</v>
      </c>
      <c r="E33">
        <v>6.4674999999999996E-2</v>
      </c>
      <c r="F33">
        <v>1.7834680000000001</v>
      </c>
    </row>
    <row r="34" spans="2:6" x14ac:dyDescent="0.3">
      <c r="B34">
        <v>2.2491400000000001</v>
      </c>
      <c r="C34" s="1">
        <v>9.5871039999999993E-6</v>
      </c>
      <c r="D34">
        <v>68</v>
      </c>
      <c r="E34">
        <v>-0.47648200000000002</v>
      </c>
      <c r="F34">
        <v>1.5263500000000001</v>
      </c>
    </row>
    <row r="35" spans="2:6" x14ac:dyDescent="0.3">
      <c r="B35">
        <v>2.2483840000000002</v>
      </c>
      <c r="C35" s="1">
        <v>6.9410649999999996E-6</v>
      </c>
      <c r="D35">
        <v>70</v>
      </c>
      <c r="E35">
        <v>-0.85834900000000003</v>
      </c>
      <c r="F35">
        <v>1.3548739999999999</v>
      </c>
    </row>
    <row r="36" spans="2:6" x14ac:dyDescent="0.3">
      <c r="B36">
        <v>2.2484549999999999</v>
      </c>
      <c r="C36" s="1">
        <v>4.7784699999999997E-6</v>
      </c>
      <c r="D36">
        <v>72</v>
      </c>
      <c r="E36">
        <v>-0.92118999999999995</v>
      </c>
      <c r="F36">
        <v>1.2046490000000001</v>
      </c>
    </row>
    <row r="37" spans="2:6" x14ac:dyDescent="0.3">
      <c r="B37">
        <v>2.2483270000000002</v>
      </c>
      <c r="C37" s="1">
        <v>3.5470289999999998E-6</v>
      </c>
      <c r="D37">
        <v>74</v>
      </c>
      <c r="E37">
        <v>-1.0439579999999999</v>
      </c>
      <c r="F37">
        <v>1.0239130000000001</v>
      </c>
    </row>
    <row r="38" spans="2:6" x14ac:dyDescent="0.3">
      <c r="B38">
        <v>2.2484060000000001</v>
      </c>
      <c r="C38" s="1">
        <v>3.6724880000000001E-6</v>
      </c>
      <c r="D38">
        <v>76</v>
      </c>
      <c r="E38">
        <v>-1.000631</v>
      </c>
      <c r="F38">
        <v>1.051266</v>
      </c>
    </row>
    <row r="39" spans="2:6" x14ac:dyDescent="0.3">
      <c r="B39">
        <v>2.2481249999999999</v>
      </c>
      <c r="C39" s="1">
        <v>2.5076890000000001E-6</v>
      </c>
      <c r="D39">
        <v>78</v>
      </c>
      <c r="E39">
        <v>-1.183154</v>
      </c>
      <c r="F39">
        <v>0.84354200000000001</v>
      </c>
    </row>
    <row r="40" spans="2:6" x14ac:dyDescent="0.3">
      <c r="B40">
        <v>2.2480630000000001</v>
      </c>
      <c r="C40" s="1">
        <v>2.1258929999999999E-6</v>
      </c>
      <c r="D40">
        <v>80</v>
      </c>
      <c r="E40">
        <v>-1.2365440000000001</v>
      </c>
      <c r="F40">
        <v>0.79500099999999996</v>
      </c>
    </row>
    <row r="41" spans="2:6" x14ac:dyDescent="0.3">
      <c r="B41">
        <v>2.2481559999999998</v>
      </c>
      <c r="C41" s="1">
        <v>1.9848550000000001E-6</v>
      </c>
      <c r="D41">
        <v>82</v>
      </c>
      <c r="E41">
        <v>-1.2275929999999999</v>
      </c>
      <c r="F41">
        <v>0.68684000000000001</v>
      </c>
    </row>
    <row r="42" spans="2:6" x14ac:dyDescent="0.3">
      <c r="B42">
        <v>2.2482799999999998</v>
      </c>
      <c r="C42" s="1">
        <v>2.71051E-6</v>
      </c>
      <c r="D42">
        <v>84</v>
      </c>
      <c r="E42">
        <v>-1.1803589999999999</v>
      </c>
      <c r="F42">
        <v>0.76962299999999995</v>
      </c>
    </row>
    <row r="43" spans="2:6" x14ac:dyDescent="0.3">
      <c r="B43">
        <v>2.2482799999999998</v>
      </c>
      <c r="C43" s="1">
        <v>1.7302270000000001E-6</v>
      </c>
      <c r="D43">
        <v>86</v>
      </c>
      <c r="E43">
        <v>-1.1738580000000001</v>
      </c>
      <c r="F43">
        <v>0.752996</v>
      </c>
    </row>
    <row r="44" spans="2:6" x14ac:dyDescent="0.3">
      <c r="B44">
        <v>2.248135</v>
      </c>
      <c r="C44" s="1">
        <v>1.8718429999999999E-6</v>
      </c>
      <c r="D44">
        <v>88</v>
      </c>
      <c r="E44">
        <v>-1.2556430000000001</v>
      </c>
      <c r="F44">
        <v>0.65723200000000004</v>
      </c>
    </row>
    <row r="45" spans="2:6" x14ac:dyDescent="0.3">
      <c r="B45">
        <v>2.248262</v>
      </c>
      <c r="C45" s="1">
        <v>2.3071840000000001E-6</v>
      </c>
      <c r="D45">
        <v>90</v>
      </c>
      <c r="E45">
        <v>-1.183505</v>
      </c>
      <c r="F45">
        <v>0.82078399999999996</v>
      </c>
    </row>
    <row r="46" spans="2:6" x14ac:dyDescent="0.3">
      <c r="B46">
        <v>2.2481460000000002</v>
      </c>
      <c r="C46" s="1">
        <v>1.3640260000000001E-6</v>
      </c>
      <c r="D46">
        <v>92</v>
      </c>
      <c r="E46">
        <v>-1.265522</v>
      </c>
      <c r="F46">
        <v>0.62417100000000003</v>
      </c>
    </row>
    <row r="47" spans="2:6" x14ac:dyDescent="0.3">
      <c r="B47">
        <v>2.248135</v>
      </c>
      <c r="C47" s="1">
        <v>1.525653E-6</v>
      </c>
      <c r="D47">
        <v>94</v>
      </c>
      <c r="E47">
        <v>-1.2805359999999999</v>
      </c>
      <c r="F47">
        <v>0.56959599999999999</v>
      </c>
    </row>
    <row r="48" spans="2:6" x14ac:dyDescent="0.3">
      <c r="B48">
        <v>2.2481369999999998</v>
      </c>
      <c r="C48" s="1">
        <v>1.602909E-6</v>
      </c>
      <c r="D48">
        <v>96</v>
      </c>
      <c r="E48">
        <v>-1.264856</v>
      </c>
      <c r="F48">
        <v>0.63877600000000001</v>
      </c>
    </row>
    <row r="49" spans="2:6" x14ac:dyDescent="0.3">
      <c r="B49">
        <v>2.2482899999999999</v>
      </c>
      <c r="C49" s="1">
        <v>1.42857E-6</v>
      </c>
      <c r="D49">
        <v>98</v>
      </c>
      <c r="E49">
        <v>-1.2041390000000001</v>
      </c>
      <c r="F49">
        <v>0.67783400000000005</v>
      </c>
    </row>
    <row r="50" spans="2:6" x14ac:dyDescent="0.3">
      <c r="B50">
        <v>2.2482839999999999</v>
      </c>
      <c r="C50" s="1">
        <v>1.786692E-6</v>
      </c>
      <c r="D50">
        <v>100</v>
      </c>
      <c r="E50">
        <v>-1.1951750000000001</v>
      </c>
      <c r="F50">
        <v>0.73287100000000005</v>
      </c>
    </row>
    <row r="51" spans="2:6" x14ac:dyDescent="0.3">
      <c r="B51">
        <v>2.2483300000000002</v>
      </c>
      <c r="C51" s="1">
        <v>1.9529610000000002E-6</v>
      </c>
      <c r="D51">
        <v>2</v>
      </c>
      <c r="E51">
        <v>-1.1527069999999999</v>
      </c>
      <c r="F51">
        <v>0.77344800000000002</v>
      </c>
    </row>
    <row r="52" spans="2:6" x14ac:dyDescent="0.3">
      <c r="B52">
        <v>2.2481650000000002</v>
      </c>
      <c r="C52" s="1">
        <v>1.3963680000000001E-6</v>
      </c>
      <c r="D52">
        <v>4</v>
      </c>
      <c r="E52">
        <v>-1.256392</v>
      </c>
      <c r="F52">
        <v>0.63429400000000002</v>
      </c>
    </row>
    <row r="53" spans="2:6" x14ac:dyDescent="0.3">
      <c r="B53">
        <v>2.2481550000000001</v>
      </c>
      <c r="C53" s="1">
        <v>2.7653710000000001E-6</v>
      </c>
      <c r="D53">
        <v>6</v>
      </c>
      <c r="E53">
        <v>-1.2410749999999999</v>
      </c>
      <c r="F53">
        <v>0.72011499999999995</v>
      </c>
    </row>
    <row r="54" spans="2:6" x14ac:dyDescent="0.3">
      <c r="B54">
        <v>2.2479070000000001</v>
      </c>
      <c r="C54" s="1">
        <v>1.5030780000000001E-6</v>
      </c>
      <c r="D54">
        <v>8</v>
      </c>
      <c r="E54">
        <v>-1.3868769999999999</v>
      </c>
      <c r="F54">
        <v>0.58985500000000002</v>
      </c>
    </row>
    <row r="55" spans="2:6" x14ac:dyDescent="0.3">
      <c r="B55">
        <v>2.2481369999999998</v>
      </c>
      <c r="C55" s="1">
        <v>1.920098E-6</v>
      </c>
      <c r="D55">
        <v>10</v>
      </c>
      <c r="E55">
        <v>-1.253369</v>
      </c>
      <c r="F55">
        <v>0.63584200000000002</v>
      </c>
    </row>
    <row r="56" spans="2:6" x14ac:dyDescent="0.3">
      <c r="B56">
        <v>2.2484929999999999</v>
      </c>
      <c r="C56" s="1">
        <v>1.42584E-6</v>
      </c>
      <c r="D56">
        <v>12</v>
      </c>
      <c r="E56">
        <v>-1.093953</v>
      </c>
      <c r="F56">
        <v>0.69370600000000004</v>
      </c>
    </row>
    <row r="57" spans="2:6" x14ac:dyDescent="0.3">
      <c r="B57">
        <v>2.2481599999999999</v>
      </c>
      <c r="C57" s="1">
        <v>1.9467980000000001E-6</v>
      </c>
      <c r="D57">
        <v>14</v>
      </c>
      <c r="E57">
        <v>-1.2522759999999999</v>
      </c>
      <c r="F57">
        <v>0.75042900000000001</v>
      </c>
    </row>
    <row r="58" spans="2:6" x14ac:dyDescent="0.3">
      <c r="B58">
        <v>2.2482950000000002</v>
      </c>
      <c r="C58" s="1">
        <v>1.661872E-6</v>
      </c>
      <c r="D58">
        <v>16</v>
      </c>
      <c r="E58">
        <v>-1.166204</v>
      </c>
      <c r="F58">
        <v>0.729962</v>
      </c>
    </row>
    <row r="59" spans="2:6" x14ac:dyDescent="0.3">
      <c r="B59">
        <v>2.2486039999999998</v>
      </c>
      <c r="C59" s="1">
        <v>1.8439940000000001E-6</v>
      </c>
      <c r="D59">
        <v>18</v>
      </c>
      <c r="E59">
        <v>-0.98696600000000001</v>
      </c>
      <c r="F59">
        <v>0.83561799999999997</v>
      </c>
    </row>
    <row r="60" spans="2:6" x14ac:dyDescent="0.3">
      <c r="B60">
        <v>2.2482220000000002</v>
      </c>
      <c r="C60" s="1">
        <v>2.0909140000000001E-6</v>
      </c>
      <c r="D60">
        <v>20</v>
      </c>
      <c r="E60">
        <v>-1.18668</v>
      </c>
      <c r="F60">
        <v>0.76243899999999998</v>
      </c>
    </row>
    <row r="61" spans="2:6" x14ac:dyDescent="0.3">
      <c r="B61">
        <v>2.2484250000000001</v>
      </c>
      <c r="C61" s="1">
        <v>2.1660859999999999E-6</v>
      </c>
      <c r="D61">
        <v>22</v>
      </c>
      <c r="E61">
        <v>-1.0651390000000001</v>
      </c>
      <c r="F61">
        <v>0.83905799999999997</v>
      </c>
    </row>
    <row r="62" spans="2:6" x14ac:dyDescent="0.3">
      <c r="B62">
        <v>2.24823</v>
      </c>
      <c r="C62" s="1">
        <v>2.4061020000000002E-6</v>
      </c>
      <c r="D62">
        <v>24</v>
      </c>
      <c r="E62">
        <v>-1.175637</v>
      </c>
      <c r="F62">
        <v>0.79766499999999996</v>
      </c>
    </row>
    <row r="63" spans="2:6" x14ac:dyDescent="0.3">
      <c r="B63">
        <v>2.2481</v>
      </c>
      <c r="C63" s="1">
        <v>3.5476379999999999E-6</v>
      </c>
      <c r="D63">
        <v>26</v>
      </c>
      <c r="E63">
        <v>-1.147098</v>
      </c>
      <c r="F63">
        <v>0.99435799999999996</v>
      </c>
    </row>
    <row r="64" spans="2:6" x14ac:dyDescent="0.3">
      <c r="B64">
        <v>2.2484820000000001</v>
      </c>
      <c r="C64" s="1">
        <v>5.561882E-6</v>
      </c>
      <c r="D64">
        <v>28</v>
      </c>
      <c r="E64">
        <v>-0.915798</v>
      </c>
      <c r="F64">
        <v>1.209695</v>
      </c>
    </row>
    <row r="65" spans="2:6" x14ac:dyDescent="0.3">
      <c r="B65">
        <v>2.2481969999999998</v>
      </c>
      <c r="C65" s="1">
        <v>5.035403E-6</v>
      </c>
      <c r="D65">
        <v>30</v>
      </c>
      <c r="E65">
        <v>-1.046119</v>
      </c>
      <c r="F65">
        <v>1.160482</v>
      </c>
    </row>
    <row r="66" spans="2:6" x14ac:dyDescent="0.3">
      <c r="B66">
        <v>2.24858</v>
      </c>
      <c r="C66" s="1">
        <v>8.1525780000000003E-6</v>
      </c>
      <c r="D66">
        <v>32</v>
      </c>
      <c r="E66">
        <v>-0.73881699999999995</v>
      </c>
      <c r="F66">
        <v>1.4314560000000001</v>
      </c>
    </row>
    <row r="67" spans="2:6" x14ac:dyDescent="0.3">
      <c r="B67">
        <v>2.2492800000000002</v>
      </c>
      <c r="C67" s="1">
        <v>1.6317840000000001E-5</v>
      </c>
      <c r="D67">
        <v>34</v>
      </c>
      <c r="E67">
        <v>-0.46865299999999999</v>
      </c>
      <c r="F67">
        <v>1.7158949999999999</v>
      </c>
    </row>
    <row r="68" spans="2:6" x14ac:dyDescent="0.3">
      <c r="B68">
        <v>2.2509199999999998</v>
      </c>
      <c r="C68" s="1">
        <v>3.0081769999999998E-5</v>
      </c>
      <c r="D68">
        <v>36</v>
      </c>
      <c r="E68">
        <v>0.26889299999999999</v>
      </c>
      <c r="F68">
        <v>2.0762179999999999</v>
      </c>
    </row>
    <row r="69" spans="2:6" x14ac:dyDescent="0.3">
      <c r="B69">
        <v>2.2556639999999999</v>
      </c>
      <c r="C69" s="1">
        <v>7.0782109999999995E-5</v>
      </c>
      <c r="D69">
        <v>38</v>
      </c>
      <c r="E69">
        <v>1.5493189999999999</v>
      </c>
      <c r="F69">
        <v>2.2749799999999998</v>
      </c>
    </row>
    <row r="70" spans="2:6" x14ac:dyDescent="0.3">
      <c r="B70">
        <v>2.2635999999999998</v>
      </c>
      <c r="C70">
        <v>1.4300000000000001E-4</v>
      </c>
      <c r="D70">
        <v>40</v>
      </c>
      <c r="E70">
        <v>3.1931929999999999</v>
      </c>
      <c r="F70">
        <v>2.1810390000000002</v>
      </c>
    </row>
    <row r="71" spans="2:6" x14ac:dyDescent="0.3">
      <c r="B71">
        <v>2.2750110000000001</v>
      </c>
      <c r="C71">
        <v>2.13E-4</v>
      </c>
      <c r="D71">
        <v>42</v>
      </c>
      <c r="E71">
        <v>4.7918399999999997</v>
      </c>
      <c r="F71">
        <v>1.7777259999999999</v>
      </c>
    </row>
    <row r="72" spans="2:6" x14ac:dyDescent="0.3">
      <c r="B72">
        <v>2.2858809999999998</v>
      </c>
      <c r="C72">
        <v>3.21E-4</v>
      </c>
      <c r="D72">
        <v>44</v>
      </c>
      <c r="E72">
        <v>5.8506640000000001</v>
      </c>
      <c r="F72">
        <v>1.740362</v>
      </c>
    </row>
    <row r="73" spans="2:6" x14ac:dyDescent="0.3">
      <c r="B73">
        <v>2.3008199999999999</v>
      </c>
      <c r="C73">
        <v>3.9199999999999999E-4</v>
      </c>
      <c r="D73">
        <v>46</v>
      </c>
      <c r="E73">
        <v>7.1055510000000002</v>
      </c>
      <c r="F73">
        <v>1.4740260000000001</v>
      </c>
    </row>
    <row r="74" spans="2:6" x14ac:dyDescent="0.3">
      <c r="B74">
        <v>2.3200919999999998</v>
      </c>
      <c r="C74">
        <v>5.9500000000000004E-4</v>
      </c>
      <c r="D74">
        <v>48</v>
      </c>
      <c r="E74">
        <v>8.3834090000000003</v>
      </c>
      <c r="F74">
        <v>1.5326500000000001</v>
      </c>
    </row>
    <row r="75" spans="2:6" x14ac:dyDescent="0.3">
      <c r="B75">
        <v>2.3356919999999999</v>
      </c>
      <c r="C75">
        <v>7.6999999999999996E-4</v>
      </c>
      <c r="D75">
        <v>50</v>
      </c>
      <c r="E75">
        <v>9.279128</v>
      </c>
      <c r="F75">
        <v>1.6410990000000001</v>
      </c>
    </row>
    <row r="76" spans="2:6" x14ac:dyDescent="0.3">
      <c r="B76">
        <v>2.3498559999999999</v>
      </c>
      <c r="C76">
        <v>7.6499999999999995E-4</v>
      </c>
      <c r="D76">
        <v>52</v>
      </c>
      <c r="E76">
        <v>10.070266999999999</v>
      </c>
      <c r="F76">
        <v>1.4350039999999999</v>
      </c>
    </row>
    <row r="77" spans="2:6" x14ac:dyDescent="0.3">
      <c r="B77">
        <v>2.3495650000000001</v>
      </c>
      <c r="C77">
        <v>7.1699999999999997E-4</v>
      </c>
      <c r="D77">
        <v>54</v>
      </c>
      <c r="E77">
        <v>10.064064</v>
      </c>
      <c r="F77">
        <v>1.3722270000000001</v>
      </c>
    </row>
    <row r="78" spans="2:6" x14ac:dyDescent="0.3">
      <c r="B78">
        <v>2.3565</v>
      </c>
      <c r="C78">
        <v>7.0200000000000004E-4</v>
      </c>
      <c r="D78">
        <v>56</v>
      </c>
      <c r="E78">
        <v>10.419128000000001</v>
      </c>
      <c r="F78">
        <v>1.3399939999999999</v>
      </c>
    </row>
    <row r="79" spans="2:6" x14ac:dyDescent="0.3">
      <c r="B79">
        <v>2.3461539999999999</v>
      </c>
      <c r="C79">
        <v>8.5499999999999997E-4</v>
      </c>
      <c r="D79">
        <v>58</v>
      </c>
      <c r="E79">
        <v>9.8574260000000002</v>
      </c>
      <c r="F79">
        <v>1.570273</v>
      </c>
    </row>
    <row r="80" spans="2:6" x14ac:dyDescent="0.3">
      <c r="B80">
        <v>2.3315489999999999</v>
      </c>
      <c r="C80">
        <v>6.3000000000000003E-4</v>
      </c>
      <c r="D80">
        <v>60</v>
      </c>
      <c r="E80">
        <v>9.0770549999999997</v>
      </c>
      <c r="F80">
        <v>1.4517770000000001</v>
      </c>
    </row>
    <row r="81" spans="2:6" x14ac:dyDescent="0.3">
      <c r="B81">
        <v>2.3135970000000001</v>
      </c>
      <c r="C81">
        <v>4.9200000000000003E-4</v>
      </c>
      <c r="D81">
        <v>62</v>
      </c>
      <c r="E81">
        <v>7.9825699999999999</v>
      </c>
      <c r="F81">
        <v>1.475951</v>
      </c>
    </row>
    <row r="82" spans="2:6" x14ac:dyDescent="0.3">
      <c r="B82">
        <v>2.304227</v>
      </c>
      <c r="C82">
        <v>4.15E-4</v>
      </c>
      <c r="D82">
        <v>64</v>
      </c>
      <c r="E82">
        <v>7.3398820000000002</v>
      </c>
      <c r="F82">
        <v>1.5421830000000001</v>
      </c>
    </row>
    <row r="83" spans="2:6" x14ac:dyDescent="0.3">
      <c r="B83">
        <v>2.2861720000000001</v>
      </c>
      <c r="C83">
        <v>3.4099999999999999E-4</v>
      </c>
      <c r="D83">
        <v>66</v>
      </c>
      <c r="E83">
        <v>5.8769989999999996</v>
      </c>
      <c r="F83">
        <v>1.730729</v>
      </c>
    </row>
    <row r="84" spans="2:6" x14ac:dyDescent="0.3">
      <c r="B84">
        <v>2.2749359999999998</v>
      </c>
      <c r="C84">
        <v>2.81E-4</v>
      </c>
      <c r="D84">
        <v>68</v>
      </c>
      <c r="E84">
        <v>4.6896560000000003</v>
      </c>
      <c r="F84">
        <v>2.0166680000000001</v>
      </c>
    </row>
    <row r="85" spans="2:6" x14ac:dyDescent="0.3">
      <c r="B85">
        <v>2.2612950000000001</v>
      </c>
      <c r="C85">
        <v>1.26E-4</v>
      </c>
      <c r="D85">
        <v>70</v>
      </c>
      <c r="E85">
        <v>2.7724920000000002</v>
      </c>
      <c r="F85">
        <v>2.2209490000000001</v>
      </c>
    </row>
    <row r="86" spans="2:6" x14ac:dyDescent="0.3">
      <c r="B86">
        <v>2.2554460000000001</v>
      </c>
      <c r="C86" s="1">
        <v>5.3380369999999999E-5</v>
      </c>
      <c r="D86">
        <v>72</v>
      </c>
      <c r="E86">
        <v>1.6526620000000001</v>
      </c>
      <c r="F86">
        <v>2.071428</v>
      </c>
    </row>
    <row r="87" spans="2:6" x14ac:dyDescent="0.3">
      <c r="B87">
        <v>2.2511399999999999</v>
      </c>
      <c r="C87" s="1">
        <v>2.492501E-5</v>
      </c>
      <c r="D87">
        <v>74</v>
      </c>
      <c r="E87">
        <v>0.29696600000000001</v>
      </c>
      <c r="F87">
        <v>1.90927</v>
      </c>
    </row>
    <row r="88" spans="2:6" x14ac:dyDescent="0.3">
      <c r="B88">
        <v>2.2499150000000001</v>
      </c>
      <c r="C88" s="1">
        <v>2.0955789999999999E-5</v>
      </c>
      <c r="D88">
        <v>76</v>
      </c>
      <c r="E88">
        <v>-0.19131899999999999</v>
      </c>
      <c r="F88">
        <v>1.775876</v>
      </c>
    </row>
    <row r="89" spans="2:6" x14ac:dyDescent="0.3">
      <c r="B89">
        <v>2.2491400000000001</v>
      </c>
      <c r="C89" s="1">
        <v>7.0686030000000003E-6</v>
      </c>
      <c r="D89">
        <v>78</v>
      </c>
      <c r="E89">
        <v>-0.50981200000000004</v>
      </c>
      <c r="F89">
        <v>1.413449</v>
      </c>
    </row>
    <row r="90" spans="2:6" x14ac:dyDescent="0.3">
      <c r="B90">
        <v>2.2480250000000002</v>
      </c>
      <c r="C90" s="1">
        <v>6.0433360000000004E-6</v>
      </c>
      <c r="D90">
        <v>80</v>
      </c>
      <c r="E90">
        <v>-1.1113379999999999</v>
      </c>
      <c r="F90">
        <v>1.1603570000000001</v>
      </c>
    </row>
    <row r="91" spans="2:6" x14ac:dyDescent="0.3">
      <c r="B91">
        <v>2.248138</v>
      </c>
      <c r="C91" s="1">
        <v>3.9985820000000001E-6</v>
      </c>
      <c r="D91">
        <v>82</v>
      </c>
      <c r="E91">
        <v>-1.1107469999999999</v>
      </c>
      <c r="F91">
        <v>1.011938</v>
      </c>
    </row>
    <row r="92" spans="2:6" x14ac:dyDescent="0.3">
      <c r="B92">
        <v>2.2480090000000001</v>
      </c>
      <c r="C92" s="1">
        <v>3.0382469999999998E-6</v>
      </c>
      <c r="D92">
        <v>84</v>
      </c>
      <c r="E92">
        <v>-1.2156739999999999</v>
      </c>
      <c r="F92">
        <v>0.87602800000000003</v>
      </c>
    </row>
    <row r="93" spans="2:6" x14ac:dyDescent="0.3">
      <c r="B93">
        <v>2.2481499999999999</v>
      </c>
      <c r="C93" s="1">
        <v>2.230013E-6</v>
      </c>
      <c r="D93">
        <v>86</v>
      </c>
      <c r="E93">
        <v>-1.2219009999999999</v>
      </c>
      <c r="F93">
        <v>0.77084699999999995</v>
      </c>
    </row>
    <row r="94" spans="2:6" x14ac:dyDescent="0.3">
      <c r="B94">
        <v>2.2481049999999998</v>
      </c>
      <c r="C94" s="1">
        <v>2.7386400000000002E-6</v>
      </c>
      <c r="D94">
        <v>88</v>
      </c>
      <c r="E94">
        <v>-1.228178</v>
      </c>
      <c r="F94">
        <v>0.74048899999999995</v>
      </c>
    </row>
    <row r="95" spans="2:6" x14ac:dyDescent="0.3">
      <c r="B95">
        <v>2.24823</v>
      </c>
      <c r="C95" s="1">
        <v>1.858842E-6</v>
      </c>
      <c r="D95">
        <v>90</v>
      </c>
      <c r="E95">
        <v>-1.2123489999999999</v>
      </c>
      <c r="F95">
        <v>0.679921</v>
      </c>
    </row>
    <row r="96" spans="2:6" x14ac:dyDescent="0.3">
      <c r="B96">
        <v>2.2480560000000001</v>
      </c>
      <c r="C96" s="1">
        <v>1.7070079999999999E-6</v>
      </c>
      <c r="D96">
        <v>92</v>
      </c>
      <c r="E96">
        <v>-1.2893399999999999</v>
      </c>
      <c r="F96">
        <v>0.68849400000000005</v>
      </c>
    </row>
    <row r="97" spans="2:6" x14ac:dyDescent="0.3">
      <c r="B97">
        <v>2.2481140000000002</v>
      </c>
      <c r="C97" s="1">
        <v>1.851287E-6</v>
      </c>
      <c r="D97">
        <v>94</v>
      </c>
      <c r="E97">
        <v>-1.2566550000000001</v>
      </c>
      <c r="F97">
        <v>0.71567800000000004</v>
      </c>
    </row>
    <row r="98" spans="2:6" x14ac:dyDescent="0.3">
      <c r="B98">
        <v>2.2479049999999998</v>
      </c>
      <c r="C98" s="1">
        <v>1.389706E-6</v>
      </c>
      <c r="D98">
        <v>96</v>
      </c>
      <c r="E98">
        <v>-1.3770849999999999</v>
      </c>
      <c r="F98">
        <v>0.57108400000000004</v>
      </c>
    </row>
    <row r="99" spans="2:6" x14ac:dyDescent="0.3">
      <c r="B99">
        <v>2.2480099999999998</v>
      </c>
      <c r="C99" s="1">
        <v>1.3504330000000001E-6</v>
      </c>
      <c r="D99">
        <v>98</v>
      </c>
      <c r="E99">
        <v>-1.3357540000000001</v>
      </c>
      <c r="F99">
        <v>0.58734200000000003</v>
      </c>
    </row>
    <row r="100" spans="2:6" x14ac:dyDescent="0.3">
      <c r="B100">
        <v>2.2482570000000002</v>
      </c>
      <c r="C100" s="1">
        <v>1.434223E-6</v>
      </c>
      <c r="D100">
        <v>100</v>
      </c>
      <c r="E100">
        <v>-1.2126209999999999</v>
      </c>
      <c r="F100">
        <v>0.670184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E8F9-B244-DE48-B335-7EAA323F1990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10.19921875" bestFit="1" customWidth="1"/>
    <col min="6" max="6" width="9.19921875" bestFit="1" customWidth="1"/>
  </cols>
  <sheetData>
    <row r="1" spans="2:6" x14ac:dyDescent="0.3">
      <c r="B1">
        <v>2.2480030000000002</v>
      </c>
      <c r="C1" s="1">
        <v>1.438235E-6</v>
      </c>
      <c r="D1">
        <v>2</v>
      </c>
      <c r="E1">
        <v>-1.33741</v>
      </c>
      <c r="F1">
        <v>0.58704900000000004</v>
      </c>
    </row>
    <row r="2" spans="2:6" x14ac:dyDescent="0.3">
      <c r="B2">
        <v>2.2482920000000002</v>
      </c>
      <c r="C2" s="1">
        <v>1.409662E-6</v>
      </c>
      <c r="D2">
        <v>4</v>
      </c>
      <c r="E2">
        <v>-1.2028669999999999</v>
      </c>
      <c r="F2">
        <v>0.62057799999999996</v>
      </c>
    </row>
    <row r="3" spans="2:6" x14ac:dyDescent="0.3">
      <c r="B3">
        <v>2.2479450000000001</v>
      </c>
      <c r="C3" s="1">
        <v>1.5927509999999999E-6</v>
      </c>
      <c r="D3">
        <v>6</v>
      </c>
      <c r="E3">
        <v>-1.34527</v>
      </c>
      <c r="F3">
        <v>0.61799899999999997</v>
      </c>
    </row>
    <row r="4" spans="2:6" x14ac:dyDescent="0.3">
      <c r="B4">
        <v>2.2480099999999998</v>
      </c>
      <c r="C4" s="1">
        <v>1.923449E-6</v>
      </c>
      <c r="D4">
        <v>8</v>
      </c>
      <c r="E4">
        <v>-1.2914129999999999</v>
      </c>
      <c r="F4">
        <v>0.71845599999999998</v>
      </c>
    </row>
    <row r="5" spans="2:6" x14ac:dyDescent="0.3">
      <c r="B5">
        <v>2.2482820000000001</v>
      </c>
      <c r="C5" s="1">
        <v>1.9952750000000001E-6</v>
      </c>
      <c r="D5">
        <v>10</v>
      </c>
      <c r="E5">
        <v>-1.158361</v>
      </c>
      <c r="F5">
        <v>0.78409700000000004</v>
      </c>
    </row>
    <row r="6" spans="2:6" x14ac:dyDescent="0.3">
      <c r="B6">
        <v>2.2483170000000001</v>
      </c>
      <c r="C6" s="1">
        <v>2.0686189999999999E-6</v>
      </c>
      <c r="D6">
        <v>12</v>
      </c>
      <c r="E6">
        <v>-1.1295200000000001</v>
      </c>
      <c r="F6">
        <v>0.82557700000000001</v>
      </c>
    </row>
    <row r="7" spans="2:6" x14ac:dyDescent="0.3">
      <c r="B7">
        <v>2.2481270000000002</v>
      </c>
      <c r="C7" s="1">
        <v>2.1393649999999999E-6</v>
      </c>
      <c r="D7">
        <v>14</v>
      </c>
      <c r="E7">
        <v>-1.2080949999999999</v>
      </c>
      <c r="F7">
        <v>0.81920999999999999</v>
      </c>
    </row>
    <row r="8" spans="2:6" x14ac:dyDescent="0.3">
      <c r="B8">
        <v>2.247989</v>
      </c>
      <c r="C8" s="1">
        <v>2.6851380000000001E-6</v>
      </c>
      <c r="D8">
        <v>16</v>
      </c>
      <c r="E8">
        <v>-1.2436400000000001</v>
      </c>
      <c r="F8">
        <v>0.83122600000000002</v>
      </c>
    </row>
    <row r="9" spans="2:6" x14ac:dyDescent="0.3">
      <c r="B9">
        <v>2.248278</v>
      </c>
      <c r="C9" s="1">
        <v>3.9432480000000003E-6</v>
      </c>
      <c r="D9">
        <v>18</v>
      </c>
      <c r="E9">
        <v>-1.078824</v>
      </c>
      <c r="F9">
        <v>1.0394319999999999</v>
      </c>
    </row>
    <row r="10" spans="2:6" x14ac:dyDescent="0.3">
      <c r="B10">
        <v>2.248281</v>
      </c>
      <c r="C10" s="1">
        <v>4.2672649999999999E-6</v>
      </c>
      <c r="D10">
        <v>20</v>
      </c>
      <c r="E10">
        <v>-1.0219860000000001</v>
      </c>
      <c r="F10">
        <v>1.125086</v>
      </c>
    </row>
    <row r="11" spans="2:6" x14ac:dyDescent="0.3">
      <c r="B11">
        <v>2.2488260000000002</v>
      </c>
      <c r="C11" s="1">
        <v>7.8636399999999998E-6</v>
      </c>
      <c r="D11">
        <v>22</v>
      </c>
      <c r="E11">
        <v>-0.68671099999999996</v>
      </c>
      <c r="F11">
        <v>1.395065</v>
      </c>
    </row>
    <row r="12" spans="2:6" x14ac:dyDescent="0.3">
      <c r="B12">
        <v>2.249063</v>
      </c>
      <c r="C12" s="1">
        <v>1.220419E-5</v>
      </c>
      <c r="D12">
        <v>24</v>
      </c>
      <c r="E12">
        <v>-0.49530099999999999</v>
      </c>
      <c r="F12">
        <v>1.6275729999999999</v>
      </c>
    </row>
    <row r="13" spans="2:6" x14ac:dyDescent="0.3">
      <c r="B13">
        <v>2.2518790000000002</v>
      </c>
      <c r="C13" s="1">
        <v>3.4161159999999998E-5</v>
      </c>
      <c r="D13">
        <v>26</v>
      </c>
      <c r="E13">
        <v>0.54003699999999999</v>
      </c>
      <c r="F13">
        <v>2.0539740000000002</v>
      </c>
    </row>
    <row r="14" spans="2:6" x14ac:dyDescent="0.3">
      <c r="B14">
        <v>2.256062</v>
      </c>
      <c r="C14" s="1">
        <v>6.0616830000000001E-5</v>
      </c>
      <c r="D14">
        <v>28</v>
      </c>
      <c r="E14">
        <v>1.7908809999999999</v>
      </c>
      <c r="F14">
        <v>2.0630009999999999</v>
      </c>
    </row>
    <row r="15" spans="2:6" x14ac:dyDescent="0.3">
      <c r="B15">
        <v>2.264589</v>
      </c>
      <c r="C15">
        <v>1.4100000000000001E-4</v>
      </c>
      <c r="D15">
        <v>30</v>
      </c>
      <c r="E15">
        <v>3.3402340000000001</v>
      </c>
      <c r="F15">
        <v>2.1248119999999999</v>
      </c>
    </row>
    <row r="16" spans="2:6" x14ac:dyDescent="0.3">
      <c r="B16">
        <v>2.275128</v>
      </c>
      <c r="C16">
        <v>2.0100000000000001E-4</v>
      </c>
      <c r="D16">
        <v>32</v>
      </c>
      <c r="E16">
        <v>4.819636</v>
      </c>
      <c r="F16">
        <v>1.703657</v>
      </c>
    </row>
    <row r="17" spans="2:6" x14ac:dyDescent="0.3">
      <c r="B17">
        <v>2.290219</v>
      </c>
      <c r="C17">
        <v>3.7199999999999999E-4</v>
      </c>
      <c r="D17">
        <v>34</v>
      </c>
      <c r="E17">
        <v>6.2169160000000003</v>
      </c>
      <c r="F17">
        <v>1.7765500000000001</v>
      </c>
    </row>
    <row r="18" spans="2:6" x14ac:dyDescent="0.3">
      <c r="B18">
        <v>2.3033519999999998</v>
      </c>
      <c r="C18">
        <v>4.0200000000000001E-4</v>
      </c>
      <c r="D18">
        <v>36</v>
      </c>
      <c r="E18">
        <v>7.2925219999999999</v>
      </c>
      <c r="F18">
        <v>1.4504300000000001</v>
      </c>
    </row>
    <row r="19" spans="2:6" x14ac:dyDescent="0.3">
      <c r="B19">
        <v>2.3173940000000002</v>
      </c>
      <c r="C19">
        <v>5.7600000000000001E-4</v>
      </c>
      <c r="D19">
        <v>38</v>
      </c>
      <c r="E19">
        <v>8.2058509999999991</v>
      </c>
      <c r="F19">
        <v>1.5810010000000001</v>
      </c>
    </row>
    <row r="20" spans="2:6" x14ac:dyDescent="0.3">
      <c r="B20">
        <v>2.3338079999999999</v>
      </c>
      <c r="C20">
        <v>5.7300000000000005E-4</v>
      </c>
      <c r="D20">
        <v>40</v>
      </c>
      <c r="E20">
        <v>9.213222</v>
      </c>
      <c r="F20">
        <v>1.399143</v>
      </c>
    </row>
    <row r="21" spans="2:6" x14ac:dyDescent="0.3">
      <c r="B21">
        <v>2.3479179999999999</v>
      </c>
      <c r="C21">
        <v>7.3300000000000004E-4</v>
      </c>
      <c r="D21">
        <v>42</v>
      </c>
      <c r="E21">
        <v>9.9716930000000001</v>
      </c>
      <c r="F21">
        <v>1.423881</v>
      </c>
    </row>
    <row r="22" spans="2:6" x14ac:dyDescent="0.3">
      <c r="B22">
        <v>2.3523000000000001</v>
      </c>
      <c r="C22">
        <v>7.1000000000000002E-4</v>
      </c>
      <c r="D22">
        <v>44</v>
      </c>
      <c r="E22">
        <v>10.206704</v>
      </c>
      <c r="F22">
        <v>1.3508830000000001</v>
      </c>
    </row>
    <row r="23" spans="2:6" x14ac:dyDescent="0.3">
      <c r="B23">
        <v>2.3568859999999998</v>
      </c>
      <c r="C23">
        <v>7.3899999999999997E-4</v>
      </c>
      <c r="D23">
        <v>46</v>
      </c>
      <c r="E23">
        <v>10.431653000000001</v>
      </c>
      <c r="F23">
        <v>1.3907320000000001</v>
      </c>
    </row>
    <row r="24" spans="2:6" x14ac:dyDescent="0.3">
      <c r="B24">
        <v>2.3462619999999998</v>
      </c>
      <c r="C24">
        <v>6.0400000000000004E-4</v>
      </c>
      <c r="D24">
        <v>48</v>
      </c>
      <c r="E24">
        <v>9.9036989999999996</v>
      </c>
      <c r="F24">
        <v>1.288929</v>
      </c>
    </row>
    <row r="25" spans="2:6" x14ac:dyDescent="0.3">
      <c r="B25">
        <v>2.3342480000000001</v>
      </c>
      <c r="C25">
        <v>6.4000000000000005E-4</v>
      </c>
      <c r="D25">
        <v>50</v>
      </c>
      <c r="E25">
        <v>9.2322710000000008</v>
      </c>
      <c r="F25">
        <v>1.436321</v>
      </c>
    </row>
    <row r="26" spans="2:6" x14ac:dyDescent="0.3">
      <c r="B26">
        <v>2.3188249999999999</v>
      </c>
      <c r="C26">
        <v>5.6499999999999996E-4</v>
      </c>
      <c r="D26">
        <v>52</v>
      </c>
      <c r="E26">
        <v>8.3144760000000009</v>
      </c>
      <c r="F26">
        <v>1.4786630000000001</v>
      </c>
    </row>
    <row r="27" spans="2:6" x14ac:dyDescent="0.3">
      <c r="B27">
        <v>2.303626</v>
      </c>
      <c r="C27">
        <v>4.6200000000000001E-4</v>
      </c>
      <c r="D27">
        <v>54</v>
      </c>
      <c r="E27">
        <v>7.2707439999999997</v>
      </c>
      <c r="F27">
        <v>1.6622980000000001</v>
      </c>
    </row>
    <row r="28" spans="2:6" x14ac:dyDescent="0.3">
      <c r="B28">
        <v>2.2895460000000001</v>
      </c>
      <c r="C28">
        <v>3.9300000000000001E-4</v>
      </c>
      <c r="D28">
        <v>56</v>
      </c>
      <c r="E28">
        <v>6.1782659999999998</v>
      </c>
      <c r="F28">
        <v>1.6769970000000001</v>
      </c>
    </row>
    <row r="29" spans="2:6" x14ac:dyDescent="0.3">
      <c r="B29">
        <v>2.2745259999999998</v>
      </c>
      <c r="C29">
        <v>2.4600000000000002E-4</v>
      </c>
      <c r="D29">
        <v>58</v>
      </c>
      <c r="E29">
        <v>4.6798080000000004</v>
      </c>
      <c r="F29">
        <v>1.9340040000000001</v>
      </c>
    </row>
    <row r="30" spans="2:6" x14ac:dyDescent="0.3">
      <c r="B30">
        <v>2.266559</v>
      </c>
      <c r="C30">
        <v>1.64E-4</v>
      </c>
      <c r="D30">
        <v>60</v>
      </c>
      <c r="E30">
        <v>3.722048</v>
      </c>
      <c r="F30">
        <v>1.8616550000000001</v>
      </c>
    </row>
    <row r="31" spans="2:6" x14ac:dyDescent="0.3">
      <c r="B31">
        <v>2.25719</v>
      </c>
      <c r="C31" s="1">
        <v>7.9936420000000004E-5</v>
      </c>
      <c r="D31">
        <v>62</v>
      </c>
      <c r="E31">
        <v>1.983336</v>
      </c>
      <c r="F31">
        <v>2.2259549999999999</v>
      </c>
    </row>
    <row r="32" spans="2:6" x14ac:dyDescent="0.3">
      <c r="B32">
        <v>2.2523049999999998</v>
      </c>
      <c r="C32" s="1">
        <v>4.0594399999999999E-5</v>
      </c>
      <c r="D32">
        <v>64</v>
      </c>
      <c r="E32">
        <v>0.67210000000000003</v>
      </c>
      <c r="F32">
        <v>2.108838</v>
      </c>
    </row>
    <row r="33" spans="2:6" x14ac:dyDescent="0.3">
      <c r="B33">
        <v>2.2498710000000002</v>
      </c>
      <c r="C33" s="1">
        <v>2.1071180000000001E-5</v>
      </c>
      <c r="D33">
        <v>66</v>
      </c>
      <c r="E33">
        <v>-0.14781</v>
      </c>
      <c r="F33">
        <v>1.898201</v>
      </c>
    </row>
    <row r="34" spans="2:6" x14ac:dyDescent="0.3">
      <c r="B34">
        <v>2.2485400000000002</v>
      </c>
      <c r="C34" s="1">
        <v>9.9202750000000005E-6</v>
      </c>
      <c r="D34">
        <v>68</v>
      </c>
      <c r="E34">
        <v>-0.76024000000000003</v>
      </c>
      <c r="F34">
        <v>1.4968840000000001</v>
      </c>
    </row>
    <row r="35" spans="2:6" x14ac:dyDescent="0.3">
      <c r="B35">
        <v>2.2488250000000001</v>
      </c>
      <c r="C35" s="1">
        <v>6.5332700000000002E-6</v>
      </c>
      <c r="D35">
        <v>70</v>
      </c>
      <c r="E35">
        <v>-0.70295300000000005</v>
      </c>
      <c r="F35">
        <v>1.3289839999999999</v>
      </c>
    </row>
    <row r="36" spans="2:6" x14ac:dyDescent="0.3">
      <c r="B36">
        <v>2.2484980000000001</v>
      </c>
      <c r="C36" s="1">
        <v>4.8014159999999999E-6</v>
      </c>
      <c r="D36">
        <v>72</v>
      </c>
      <c r="E36">
        <v>-0.86167400000000005</v>
      </c>
      <c r="F36">
        <v>1.2117910000000001</v>
      </c>
    </row>
    <row r="37" spans="2:6" x14ac:dyDescent="0.3">
      <c r="B37">
        <v>2.2487370000000002</v>
      </c>
      <c r="C37" s="1">
        <v>3.2473709999999999E-6</v>
      </c>
      <c r="D37">
        <v>74</v>
      </c>
      <c r="E37">
        <v>-0.80407700000000004</v>
      </c>
      <c r="F37">
        <v>1.069275</v>
      </c>
    </row>
    <row r="38" spans="2:6" x14ac:dyDescent="0.3">
      <c r="B38">
        <v>2.2480280000000001</v>
      </c>
      <c r="C38" s="1">
        <v>2.6812529999999998E-6</v>
      </c>
      <c r="D38">
        <v>76</v>
      </c>
      <c r="E38">
        <v>-1.2290760000000001</v>
      </c>
      <c r="F38">
        <v>0.846001</v>
      </c>
    </row>
    <row r="39" spans="2:6" x14ac:dyDescent="0.3">
      <c r="B39">
        <v>2.24803</v>
      </c>
      <c r="C39" s="1">
        <v>1.929702E-6</v>
      </c>
      <c r="D39">
        <v>78</v>
      </c>
      <c r="E39">
        <v>-1.267056</v>
      </c>
      <c r="F39">
        <v>0.74414800000000003</v>
      </c>
    </row>
    <row r="40" spans="2:6" x14ac:dyDescent="0.3">
      <c r="B40">
        <v>2.2481369999999998</v>
      </c>
      <c r="C40" s="1">
        <v>2.0427759999999999E-6</v>
      </c>
      <c r="D40">
        <v>80</v>
      </c>
      <c r="E40">
        <v>-1.202639</v>
      </c>
      <c r="F40">
        <v>0.82656399999999997</v>
      </c>
    </row>
    <row r="41" spans="2:6" x14ac:dyDescent="0.3">
      <c r="B41">
        <v>2.2481309999999999</v>
      </c>
      <c r="C41" s="1">
        <v>1.7787649999999999E-6</v>
      </c>
      <c r="D41">
        <v>82</v>
      </c>
      <c r="E41">
        <v>-1.234043</v>
      </c>
      <c r="F41">
        <v>0.73070500000000005</v>
      </c>
    </row>
    <row r="42" spans="2:6" x14ac:dyDescent="0.3">
      <c r="B42">
        <v>2.2479399999999998</v>
      </c>
      <c r="C42" s="1">
        <v>1.573819E-6</v>
      </c>
      <c r="D42">
        <v>84</v>
      </c>
      <c r="E42">
        <v>-1.3376170000000001</v>
      </c>
      <c r="F42">
        <v>0.63778400000000002</v>
      </c>
    </row>
    <row r="43" spans="2:6" x14ac:dyDescent="0.3">
      <c r="B43">
        <v>2.2481070000000001</v>
      </c>
      <c r="C43" s="1">
        <v>1.8782259999999999E-6</v>
      </c>
      <c r="D43">
        <v>86</v>
      </c>
      <c r="E43">
        <v>-1.2519169999999999</v>
      </c>
      <c r="F43">
        <v>0.72139200000000003</v>
      </c>
    </row>
    <row r="44" spans="2:6" x14ac:dyDescent="0.3">
      <c r="B44">
        <v>2.2483719999999998</v>
      </c>
      <c r="C44" s="1">
        <v>1.624958E-6</v>
      </c>
      <c r="D44">
        <v>88</v>
      </c>
      <c r="E44">
        <v>-1.165478</v>
      </c>
      <c r="F44">
        <v>0.62151900000000004</v>
      </c>
    </row>
    <row r="45" spans="2:6" x14ac:dyDescent="0.3">
      <c r="B45">
        <v>2.24865</v>
      </c>
      <c r="C45" s="1">
        <v>1.110845E-6</v>
      </c>
      <c r="D45">
        <v>90</v>
      </c>
      <c r="E45">
        <v>-1.037129</v>
      </c>
      <c r="F45">
        <v>0.658308</v>
      </c>
    </row>
    <row r="46" spans="2:6" x14ac:dyDescent="0.3">
      <c r="B46">
        <v>2.2481409999999999</v>
      </c>
      <c r="C46" s="1">
        <v>2.186848E-6</v>
      </c>
      <c r="D46">
        <v>92</v>
      </c>
      <c r="E46">
        <v>-1.2537130000000001</v>
      </c>
      <c r="F46">
        <v>0.78901900000000003</v>
      </c>
    </row>
    <row r="47" spans="2:6" x14ac:dyDescent="0.3">
      <c r="B47">
        <v>2.2480410000000002</v>
      </c>
      <c r="C47" s="1">
        <v>1.6519589999999999E-6</v>
      </c>
      <c r="D47">
        <v>94</v>
      </c>
      <c r="E47">
        <v>-1.3126469999999999</v>
      </c>
      <c r="F47">
        <v>0.68511299999999997</v>
      </c>
    </row>
    <row r="48" spans="2:6" x14ac:dyDescent="0.3">
      <c r="B48">
        <v>2.2481849999999999</v>
      </c>
      <c r="C48" s="1">
        <v>2.039519E-6</v>
      </c>
      <c r="D48">
        <v>96</v>
      </c>
      <c r="E48">
        <v>-1.2288520000000001</v>
      </c>
      <c r="F48">
        <v>0.65596299999999996</v>
      </c>
    </row>
    <row r="49" spans="2:6" x14ac:dyDescent="0.3">
      <c r="B49">
        <v>2.2483909999999998</v>
      </c>
      <c r="C49" s="1">
        <v>1.5010210000000001E-6</v>
      </c>
      <c r="D49">
        <v>98</v>
      </c>
      <c r="E49">
        <v>-1.1485879999999999</v>
      </c>
      <c r="F49">
        <v>0.64139400000000002</v>
      </c>
    </row>
    <row r="50" spans="2:6" x14ac:dyDescent="0.3">
      <c r="B50">
        <v>2.2479930000000001</v>
      </c>
      <c r="C50" s="1">
        <v>1.2273830000000001E-6</v>
      </c>
      <c r="D50">
        <v>100</v>
      </c>
      <c r="E50">
        <v>-1.357216</v>
      </c>
      <c r="F50">
        <v>0.54444800000000004</v>
      </c>
    </row>
    <row r="51" spans="2:6" x14ac:dyDescent="0.3">
      <c r="B51">
        <v>2.2478570000000002</v>
      </c>
      <c r="C51" s="1">
        <v>1.9597789999999999E-6</v>
      </c>
      <c r="D51">
        <v>2</v>
      </c>
      <c r="E51">
        <v>-1.3816379999999999</v>
      </c>
      <c r="F51">
        <v>0.59373399999999998</v>
      </c>
    </row>
    <row r="52" spans="2:6" x14ac:dyDescent="0.3">
      <c r="B52">
        <v>2.2480950000000002</v>
      </c>
      <c r="C52" s="1">
        <v>2.3203500000000002E-6</v>
      </c>
      <c r="D52">
        <v>4</v>
      </c>
      <c r="E52">
        <v>-1.285012</v>
      </c>
      <c r="F52">
        <v>0.59902200000000005</v>
      </c>
    </row>
    <row r="53" spans="2:6" x14ac:dyDescent="0.3">
      <c r="B53">
        <v>2.2481650000000002</v>
      </c>
      <c r="C53" s="1">
        <v>1.524799E-6</v>
      </c>
      <c r="D53">
        <v>6</v>
      </c>
      <c r="E53">
        <v>-1.2687470000000001</v>
      </c>
      <c r="F53">
        <v>0.57589800000000002</v>
      </c>
    </row>
    <row r="54" spans="2:6" x14ac:dyDescent="0.3">
      <c r="B54">
        <v>2.247995</v>
      </c>
      <c r="C54" s="1">
        <v>1.4496230000000001E-6</v>
      </c>
      <c r="D54">
        <v>8</v>
      </c>
      <c r="E54">
        <v>-1.3314589999999999</v>
      </c>
      <c r="F54">
        <v>0.59685699999999997</v>
      </c>
    </row>
    <row r="55" spans="2:6" x14ac:dyDescent="0.3">
      <c r="B55">
        <v>2.2479969999999998</v>
      </c>
      <c r="C55" s="1">
        <v>1.7905540000000001E-6</v>
      </c>
      <c r="D55">
        <v>10</v>
      </c>
      <c r="E55">
        <v>-1.3352930000000001</v>
      </c>
      <c r="F55">
        <v>0.57340899999999995</v>
      </c>
    </row>
    <row r="56" spans="2:6" x14ac:dyDescent="0.3">
      <c r="B56">
        <v>2.2481059999999999</v>
      </c>
      <c r="C56" s="1">
        <v>1.544193E-6</v>
      </c>
      <c r="D56">
        <v>12</v>
      </c>
      <c r="E56">
        <v>-1.2836460000000001</v>
      </c>
      <c r="F56">
        <v>0.62952200000000003</v>
      </c>
    </row>
    <row r="57" spans="2:6" x14ac:dyDescent="0.3">
      <c r="B57">
        <v>2.2481629999999999</v>
      </c>
      <c r="C57" s="1">
        <v>1.7916839999999999E-6</v>
      </c>
      <c r="D57">
        <v>14</v>
      </c>
      <c r="E57">
        <v>-1.22285</v>
      </c>
      <c r="F57">
        <v>0.75352600000000003</v>
      </c>
    </row>
    <row r="58" spans="2:6" x14ac:dyDescent="0.3">
      <c r="B58">
        <v>2.2481049999999998</v>
      </c>
      <c r="C58" s="1">
        <v>1.711016E-6</v>
      </c>
      <c r="D58">
        <v>16</v>
      </c>
      <c r="E58">
        <v>-1.270248</v>
      </c>
      <c r="F58">
        <v>0.65290099999999995</v>
      </c>
    </row>
    <row r="59" spans="2:6" x14ac:dyDescent="0.3">
      <c r="B59">
        <v>2.2480769999999999</v>
      </c>
      <c r="C59" s="1">
        <v>1.571403E-6</v>
      </c>
      <c r="D59">
        <v>18</v>
      </c>
      <c r="E59">
        <v>-1.2812429999999999</v>
      </c>
      <c r="F59">
        <v>0.657246</v>
      </c>
    </row>
    <row r="60" spans="2:6" x14ac:dyDescent="0.3">
      <c r="B60">
        <v>2.248294</v>
      </c>
      <c r="C60" s="1">
        <v>1.837577E-6</v>
      </c>
      <c r="D60">
        <v>20</v>
      </c>
      <c r="E60">
        <v>-1.1698930000000001</v>
      </c>
      <c r="F60">
        <v>0.75827500000000003</v>
      </c>
    </row>
    <row r="61" spans="2:6" x14ac:dyDescent="0.3">
      <c r="B61">
        <v>2.2481960000000001</v>
      </c>
      <c r="C61" s="1">
        <v>2.460852E-6</v>
      </c>
      <c r="D61">
        <v>22</v>
      </c>
      <c r="E61">
        <v>-1.157206</v>
      </c>
      <c r="F61">
        <v>0.87880800000000003</v>
      </c>
    </row>
    <row r="62" spans="2:6" x14ac:dyDescent="0.3">
      <c r="B62">
        <v>2.2481610000000001</v>
      </c>
      <c r="C62" s="1">
        <v>2.5261339999999999E-6</v>
      </c>
      <c r="D62">
        <v>24</v>
      </c>
      <c r="E62">
        <v>-1.1732229999999999</v>
      </c>
      <c r="F62">
        <v>0.85283600000000004</v>
      </c>
    </row>
    <row r="63" spans="2:6" x14ac:dyDescent="0.3">
      <c r="B63">
        <v>2.2483249999999999</v>
      </c>
      <c r="C63" s="1">
        <v>3.503847E-6</v>
      </c>
      <c r="D63">
        <v>26</v>
      </c>
      <c r="E63">
        <v>-1.0303990000000001</v>
      </c>
      <c r="F63">
        <v>1.0188619999999999</v>
      </c>
    </row>
    <row r="64" spans="2:6" x14ac:dyDescent="0.3">
      <c r="B64">
        <v>2.2482989999999998</v>
      </c>
      <c r="C64" s="1">
        <v>4.8375599999999998E-6</v>
      </c>
      <c r="D64">
        <v>28</v>
      </c>
      <c r="E64">
        <v>-0.99058599999999997</v>
      </c>
      <c r="F64">
        <v>1.143289</v>
      </c>
    </row>
    <row r="65" spans="2:6" x14ac:dyDescent="0.3">
      <c r="B65">
        <v>2.2486899999999999</v>
      </c>
      <c r="C65" s="1">
        <v>5.7212929999999998E-6</v>
      </c>
      <c r="D65">
        <v>30</v>
      </c>
      <c r="E65">
        <v>-0.78760699999999995</v>
      </c>
      <c r="F65">
        <v>1.278538</v>
      </c>
    </row>
    <row r="66" spans="2:6" x14ac:dyDescent="0.3">
      <c r="B66">
        <v>2.2489080000000001</v>
      </c>
      <c r="C66" s="1">
        <v>8.3653900000000006E-6</v>
      </c>
      <c r="D66">
        <v>32</v>
      </c>
      <c r="E66">
        <v>-0.606518</v>
      </c>
      <c r="F66">
        <v>1.4503809999999999</v>
      </c>
    </row>
    <row r="67" spans="2:6" x14ac:dyDescent="0.3">
      <c r="B67">
        <v>2.2505709999999999</v>
      </c>
      <c r="C67" s="1">
        <v>2.2440420000000001E-5</v>
      </c>
      <c r="D67">
        <v>34</v>
      </c>
      <c r="E67">
        <v>0.13228500000000001</v>
      </c>
      <c r="F67">
        <v>1.8946430000000001</v>
      </c>
    </row>
    <row r="68" spans="2:6" x14ac:dyDescent="0.3">
      <c r="B68">
        <v>2.252151</v>
      </c>
      <c r="C68" s="1">
        <v>4.9078620000000003E-5</v>
      </c>
      <c r="D68">
        <v>36</v>
      </c>
      <c r="E68">
        <v>0.60343400000000003</v>
      </c>
      <c r="F68">
        <v>2.167243</v>
      </c>
    </row>
    <row r="69" spans="2:6" x14ac:dyDescent="0.3">
      <c r="B69">
        <v>2.2564980000000001</v>
      </c>
      <c r="C69" s="1">
        <v>6.5853959999999994E-5</v>
      </c>
      <c r="D69">
        <v>38</v>
      </c>
      <c r="E69">
        <v>1.9610780000000001</v>
      </c>
      <c r="F69">
        <v>2.0683319999999998</v>
      </c>
    </row>
    <row r="70" spans="2:6" x14ac:dyDescent="0.3">
      <c r="B70">
        <v>2.261663</v>
      </c>
      <c r="C70">
        <v>1.3799999999999999E-4</v>
      </c>
      <c r="D70">
        <v>40</v>
      </c>
      <c r="E70">
        <v>2.8717809999999999</v>
      </c>
      <c r="F70">
        <v>2.1652849999999999</v>
      </c>
    </row>
    <row r="71" spans="2:6" x14ac:dyDescent="0.3">
      <c r="B71">
        <v>2.2733240000000001</v>
      </c>
      <c r="C71">
        <v>2.04E-4</v>
      </c>
      <c r="D71">
        <v>42</v>
      </c>
      <c r="E71">
        <v>4.5857549999999998</v>
      </c>
      <c r="F71">
        <v>1.828667</v>
      </c>
    </row>
    <row r="72" spans="2:6" x14ac:dyDescent="0.3">
      <c r="B72">
        <v>2.287388</v>
      </c>
      <c r="C72">
        <v>3.59E-4</v>
      </c>
      <c r="D72">
        <v>44</v>
      </c>
      <c r="E72">
        <v>5.9829369999999997</v>
      </c>
      <c r="F72">
        <v>1.7491730000000001</v>
      </c>
    </row>
    <row r="73" spans="2:6" x14ac:dyDescent="0.3">
      <c r="B73">
        <v>2.3023750000000001</v>
      </c>
      <c r="C73">
        <v>4.75E-4</v>
      </c>
      <c r="D73">
        <v>46</v>
      </c>
      <c r="E73">
        <v>7.1849369999999997</v>
      </c>
      <c r="F73">
        <v>1.6278429999999999</v>
      </c>
    </row>
    <row r="74" spans="2:6" x14ac:dyDescent="0.3">
      <c r="B74">
        <v>2.3195760000000001</v>
      </c>
      <c r="C74">
        <v>5.5699999999999999E-4</v>
      </c>
      <c r="D74">
        <v>48</v>
      </c>
      <c r="E74">
        <v>8.3576350000000001</v>
      </c>
      <c r="F74">
        <v>1.4984850000000001</v>
      </c>
    </row>
    <row r="75" spans="2:6" x14ac:dyDescent="0.3">
      <c r="B75">
        <v>2.3336760000000001</v>
      </c>
      <c r="C75">
        <v>7.1500000000000003E-4</v>
      </c>
      <c r="D75">
        <v>50</v>
      </c>
      <c r="E75">
        <v>9.1835009999999997</v>
      </c>
      <c r="F75">
        <v>1.539185</v>
      </c>
    </row>
    <row r="76" spans="2:6" x14ac:dyDescent="0.3">
      <c r="B76">
        <v>2.350724</v>
      </c>
      <c r="C76">
        <v>5.13E-4</v>
      </c>
      <c r="D76">
        <v>52</v>
      </c>
      <c r="E76">
        <v>10.150767999999999</v>
      </c>
      <c r="F76">
        <v>1.153046</v>
      </c>
    </row>
    <row r="77" spans="2:6" x14ac:dyDescent="0.3">
      <c r="B77">
        <v>2.3527459999999998</v>
      </c>
      <c r="C77">
        <v>6.02E-4</v>
      </c>
      <c r="D77">
        <v>54</v>
      </c>
      <c r="E77">
        <v>10.240167</v>
      </c>
      <c r="F77">
        <v>1.265801</v>
      </c>
    </row>
    <row r="78" spans="2:6" x14ac:dyDescent="0.3">
      <c r="B78">
        <v>2.3556560000000002</v>
      </c>
      <c r="C78">
        <v>6.8999999999999997E-4</v>
      </c>
      <c r="D78">
        <v>56</v>
      </c>
      <c r="E78">
        <v>10.377765999999999</v>
      </c>
      <c r="F78">
        <v>1.3344229999999999</v>
      </c>
    </row>
    <row r="79" spans="2:6" x14ac:dyDescent="0.3">
      <c r="B79">
        <v>2.343756</v>
      </c>
      <c r="C79">
        <v>6.9200000000000002E-4</v>
      </c>
      <c r="D79">
        <v>58</v>
      </c>
      <c r="E79">
        <v>9.7528039999999994</v>
      </c>
      <c r="F79">
        <v>1.425316</v>
      </c>
    </row>
    <row r="80" spans="2:6" x14ac:dyDescent="0.3">
      <c r="B80">
        <v>2.3340130000000001</v>
      </c>
      <c r="C80">
        <v>6.5600000000000001E-4</v>
      </c>
      <c r="D80">
        <v>60</v>
      </c>
      <c r="E80">
        <v>9.2198770000000003</v>
      </c>
      <c r="F80">
        <v>1.4308730000000001</v>
      </c>
    </row>
    <row r="81" spans="2:6" x14ac:dyDescent="0.3">
      <c r="B81">
        <v>2.3208839999999999</v>
      </c>
      <c r="C81">
        <v>5.9699999999999998E-4</v>
      </c>
      <c r="D81">
        <v>62</v>
      </c>
      <c r="E81">
        <v>8.4313789999999997</v>
      </c>
      <c r="F81">
        <v>1.537223</v>
      </c>
    </row>
    <row r="82" spans="2:6" x14ac:dyDescent="0.3">
      <c r="B82">
        <v>2.3025910000000001</v>
      </c>
      <c r="C82">
        <v>5.04E-4</v>
      </c>
      <c r="D82">
        <v>64</v>
      </c>
      <c r="E82">
        <v>7.1880490000000004</v>
      </c>
      <c r="F82">
        <v>1.6864410000000001</v>
      </c>
    </row>
    <row r="83" spans="2:6" x14ac:dyDescent="0.3">
      <c r="B83">
        <v>2.2851970000000001</v>
      </c>
      <c r="C83">
        <v>3.01E-4</v>
      </c>
      <c r="D83">
        <v>66</v>
      </c>
      <c r="E83">
        <v>5.8275589999999999</v>
      </c>
      <c r="F83">
        <v>1.5869249999999999</v>
      </c>
    </row>
    <row r="84" spans="2:6" x14ac:dyDescent="0.3">
      <c r="B84">
        <v>2.2738849999999999</v>
      </c>
      <c r="C84">
        <v>2.2800000000000001E-4</v>
      </c>
      <c r="D84">
        <v>68</v>
      </c>
      <c r="E84">
        <v>4.5962589999999999</v>
      </c>
      <c r="F84">
        <v>1.983306</v>
      </c>
    </row>
    <row r="85" spans="2:6" x14ac:dyDescent="0.3">
      <c r="B85">
        <v>2.2620269999999998</v>
      </c>
      <c r="C85">
        <v>1.1900000000000001E-4</v>
      </c>
      <c r="D85">
        <v>70</v>
      </c>
      <c r="E85">
        <v>2.990154</v>
      </c>
      <c r="F85">
        <v>2.018751</v>
      </c>
    </row>
    <row r="86" spans="2:6" x14ac:dyDescent="0.3">
      <c r="B86">
        <v>2.2545869999999999</v>
      </c>
      <c r="C86" s="1">
        <v>5.233975E-5</v>
      </c>
      <c r="D86">
        <v>72</v>
      </c>
      <c r="E86">
        <v>1.3736809999999999</v>
      </c>
      <c r="F86">
        <v>2.1512120000000001</v>
      </c>
    </row>
    <row r="87" spans="2:6" x14ac:dyDescent="0.3">
      <c r="B87">
        <v>2.2529309999999998</v>
      </c>
      <c r="C87" s="1">
        <v>4.3782660000000001E-5</v>
      </c>
      <c r="D87">
        <v>74</v>
      </c>
      <c r="E87">
        <v>0.85459200000000002</v>
      </c>
      <c r="F87">
        <v>2.1812659999999999</v>
      </c>
    </row>
    <row r="88" spans="2:6" x14ac:dyDescent="0.3">
      <c r="B88">
        <v>2.2494260000000001</v>
      </c>
      <c r="C88" s="1">
        <v>1.5369040000000001E-5</v>
      </c>
      <c r="D88">
        <v>76</v>
      </c>
      <c r="E88">
        <v>-0.38651999999999997</v>
      </c>
      <c r="F88">
        <v>1.686876</v>
      </c>
    </row>
    <row r="89" spans="2:6" x14ac:dyDescent="0.3">
      <c r="B89">
        <v>2.2484160000000002</v>
      </c>
      <c r="C89" s="1">
        <v>6.3378289999999999E-6</v>
      </c>
      <c r="D89">
        <v>78</v>
      </c>
      <c r="E89">
        <v>-0.89547500000000002</v>
      </c>
      <c r="F89">
        <v>1.292392</v>
      </c>
    </row>
    <row r="90" spans="2:6" x14ac:dyDescent="0.3">
      <c r="B90">
        <v>2.2484099999999998</v>
      </c>
      <c r="C90" s="1">
        <v>4.8489229999999999E-6</v>
      </c>
      <c r="D90">
        <v>80</v>
      </c>
      <c r="E90">
        <v>-0.96384599999999998</v>
      </c>
      <c r="F90">
        <v>1.1567419999999999</v>
      </c>
    </row>
    <row r="91" spans="2:6" x14ac:dyDescent="0.3">
      <c r="B91">
        <v>2.2481819999999999</v>
      </c>
      <c r="C91" s="1">
        <v>2.7097760000000001E-6</v>
      </c>
      <c r="D91">
        <v>82</v>
      </c>
      <c r="E91">
        <v>-1.161203</v>
      </c>
      <c r="F91">
        <v>0.86759299999999995</v>
      </c>
    </row>
    <row r="92" spans="2:6" x14ac:dyDescent="0.3">
      <c r="B92">
        <v>2.2480470000000001</v>
      </c>
      <c r="C92" s="1">
        <v>3.011182E-6</v>
      </c>
      <c r="D92">
        <v>84</v>
      </c>
      <c r="E92">
        <v>-1.2214579999999999</v>
      </c>
      <c r="F92">
        <v>0.88589099999999998</v>
      </c>
    </row>
    <row r="93" spans="2:6" x14ac:dyDescent="0.3">
      <c r="B93">
        <v>2.247919</v>
      </c>
      <c r="C93" s="1">
        <v>7.1557209999999999E-6</v>
      </c>
      <c r="D93">
        <v>86</v>
      </c>
      <c r="E93">
        <v>-1.2414890000000001</v>
      </c>
      <c r="F93">
        <v>0.91759900000000005</v>
      </c>
    </row>
    <row r="94" spans="2:6" x14ac:dyDescent="0.3">
      <c r="B94">
        <v>2.2480129999999998</v>
      </c>
      <c r="C94" s="1">
        <v>2.18763E-6</v>
      </c>
      <c r="D94">
        <v>88</v>
      </c>
      <c r="E94">
        <v>-1.2687630000000001</v>
      </c>
      <c r="F94">
        <v>0.76832699999999998</v>
      </c>
    </row>
    <row r="95" spans="2:6" x14ac:dyDescent="0.3">
      <c r="B95">
        <v>2.2478880000000001</v>
      </c>
      <c r="C95" s="1">
        <v>2.6310549999999999E-6</v>
      </c>
      <c r="D95">
        <v>90</v>
      </c>
      <c r="E95">
        <v>-1.3399920000000001</v>
      </c>
      <c r="F95">
        <v>0.66847999999999996</v>
      </c>
    </row>
    <row r="96" spans="2:6" x14ac:dyDescent="0.3">
      <c r="B96">
        <v>2.2481200000000001</v>
      </c>
      <c r="C96" s="1">
        <v>1.446167E-6</v>
      </c>
      <c r="D96">
        <v>92</v>
      </c>
      <c r="E96">
        <v>-1.2859700000000001</v>
      </c>
      <c r="F96">
        <v>0.60365999999999997</v>
      </c>
    </row>
    <row r="97" spans="2:6" x14ac:dyDescent="0.3">
      <c r="B97">
        <v>2.2480120000000001</v>
      </c>
      <c r="C97" s="1">
        <v>1.624872E-6</v>
      </c>
      <c r="D97">
        <v>94</v>
      </c>
      <c r="E97">
        <v>-1.3250839999999999</v>
      </c>
      <c r="F97">
        <v>0.60580199999999995</v>
      </c>
    </row>
    <row r="98" spans="2:6" x14ac:dyDescent="0.3">
      <c r="B98">
        <v>2.248103</v>
      </c>
      <c r="C98" s="1">
        <v>1.4262560000000001E-6</v>
      </c>
      <c r="D98">
        <v>96</v>
      </c>
      <c r="E98">
        <v>-1.285911</v>
      </c>
      <c r="F98">
        <v>0.61108099999999999</v>
      </c>
    </row>
    <row r="99" spans="2:6" x14ac:dyDescent="0.3">
      <c r="B99">
        <v>2.2479209999999998</v>
      </c>
      <c r="C99" s="1">
        <v>1.4163399999999999E-6</v>
      </c>
      <c r="D99">
        <v>98</v>
      </c>
      <c r="E99">
        <v>-1.3687320000000001</v>
      </c>
      <c r="F99">
        <v>0.55726399999999998</v>
      </c>
    </row>
    <row r="100" spans="2:6" x14ac:dyDescent="0.3">
      <c r="B100">
        <v>2.2479849999999999</v>
      </c>
      <c r="C100" s="1">
        <v>1.3176859999999999E-6</v>
      </c>
      <c r="D100">
        <v>100</v>
      </c>
      <c r="E100">
        <v>-1.3527610000000001</v>
      </c>
      <c r="F100">
        <v>0.54303299999999999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1A8E-5518-A542-9CE1-F87B532AEF95}">
  <dimension ref="B1:O100"/>
  <sheetViews>
    <sheetView topLeftCell="M1" workbookViewId="0">
      <selection activeCell="Z4" sqref="Z4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15" x14ac:dyDescent="0.3">
      <c r="B1">
        <v>2.2479450000000001</v>
      </c>
      <c r="C1" s="1">
        <v>1.739245E-6</v>
      </c>
      <c r="D1">
        <v>2</v>
      </c>
      <c r="E1">
        <v>-1.331766</v>
      </c>
      <c r="F1">
        <v>0.65723799999999999</v>
      </c>
      <c r="M1" t="s">
        <v>6</v>
      </c>
      <c r="N1">
        <v>9.6984589999999997</v>
      </c>
    </row>
    <row r="2" spans="2:15" x14ac:dyDescent="0.3">
      <c r="B2">
        <v>2.248202</v>
      </c>
      <c r="C2" s="1">
        <v>1.818076E-6</v>
      </c>
      <c r="D2">
        <v>4</v>
      </c>
      <c r="E2">
        <v>-1.2163280000000001</v>
      </c>
      <c r="F2">
        <v>0.71607200000000004</v>
      </c>
      <c r="M2" t="s">
        <v>7</v>
      </c>
      <c r="N2" t="s">
        <v>14</v>
      </c>
      <c r="O2">
        <v>26</v>
      </c>
    </row>
    <row r="3" spans="2:15" x14ac:dyDescent="0.3">
      <c r="B3">
        <v>2.2482090000000001</v>
      </c>
      <c r="C3" s="1">
        <v>1.9487749999999998E-6</v>
      </c>
      <c r="D3">
        <v>6</v>
      </c>
      <c r="E3">
        <v>-1.2198560000000001</v>
      </c>
      <c r="F3">
        <v>0.70805700000000005</v>
      </c>
      <c r="M3" t="s">
        <v>15</v>
      </c>
      <c r="O3">
        <v>13</v>
      </c>
    </row>
    <row r="4" spans="2:15" x14ac:dyDescent="0.3">
      <c r="B4">
        <v>2.248167</v>
      </c>
      <c r="C4" s="1">
        <v>2.2197570000000002E-6</v>
      </c>
      <c r="D4">
        <v>8</v>
      </c>
      <c r="E4">
        <v>-1.217908</v>
      </c>
      <c r="F4">
        <v>0.708731</v>
      </c>
    </row>
    <row r="5" spans="2:15" x14ac:dyDescent="0.3">
      <c r="B5">
        <v>2.2482359999999999</v>
      </c>
      <c r="C5" s="1">
        <v>2.6041659999999999E-6</v>
      </c>
      <c r="D5">
        <v>10</v>
      </c>
      <c r="E5">
        <v>-1.120638</v>
      </c>
      <c r="F5">
        <v>0.88282099999999997</v>
      </c>
    </row>
    <row r="6" spans="2:15" x14ac:dyDescent="0.3">
      <c r="B6">
        <v>2.2482229999999999</v>
      </c>
      <c r="C6" s="1">
        <v>3.076728E-6</v>
      </c>
      <c r="D6">
        <v>12</v>
      </c>
      <c r="E6">
        <v>-1.105135</v>
      </c>
      <c r="F6">
        <v>0.94288000000000005</v>
      </c>
    </row>
    <row r="7" spans="2:15" x14ac:dyDescent="0.3">
      <c r="B7">
        <v>2.24838</v>
      </c>
      <c r="C7" s="1">
        <v>4.5863560000000003E-6</v>
      </c>
      <c r="D7">
        <v>14</v>
      </c>
      <c r="E7">
        <v>-0.95870999999999995</v>
      </c>
      <c r="F7">
        <v>1.137783</v>
      </c>
    </row>
    <row r="8" spans="2:15" x14ac:dyDescent="0.3">
      <c r="B8">
        <v>2.2487970000000002</v>
      </c>
      <c r="C8" s="1">
        <v>9.1395729999999992E-6</v>
      </c>
      <c r="D8">
        <v>16</v>
      </c>
      <c r="E8">
        <v>-0.72693399999999997</v>
      </c>
      <c r="F8">
        <v>1.452669</v>
      </c>
    </row>
    <row r="9" spans="2:15" x14ac:dyDescent="0.3">
      <c r="B9">
        <v>2.2486929999999998</v>
      </c>
      <c r="C9" s="1">
        <v>7.2350619999999998E-6</v>
      </c>
      <c r="D9">
        <v>18</v>
      </c>
      <c r="E9">
        <v>-0.75653099999999995</v>
      </c>
      <c r="F9">
        <v>1.3434109999999999</v>
      </c>
      <c r="L9" t="s">
        <v>27</v>
      </c>
    </row>
    <row r="10" spans="2:15" x14ac:dyDescent="0.3">
      <c r="B10">
        <v>2.2495180000000001</v>
      </c>
      <c r="C10" s="1">
        <v>1.112694E-5</v>
      </c>
      <c r="D10" s="2">
        <v>20</v>
      </c>
      <c r="E10" s="2">
        <v>-0.32811499999999999</v>
      </c>
      <c r="F10">
        <v>1.58636</v>
      </c>
      <c r="H10">
        <v>-26</v>
      </c>
      <c r="I10" s="2">
        <v>0</v>
      </c>
      <c r="J10">
        <f>H10/13</f>
        <v>-2</v>
      </c>
      <c r="L10">
        <v>0</v>
      </c>
    </row>
    <row r="11" spans="2:15" x14ac:dyDescent="0.3">
      <c r="B11">
        <v>2.2516240000000001</v>
      </c>
      <c r="C11" s="1">
        <v>2.480335E-5</v>
      </c>
      <c r="D11" s="2">
        <v>22</v>
      </c>
      <c r="E11" s="2">
        <v>0.54714700000000005</v>
      </c>
      <c r="F11">
        <v>1.884266</v>
      </c>
      <c r="H11">
        <v>-24</v>
      </c>
      <c r="I11" s="2">
        <f t="shared" ref="I11:I35" si="0">E11/N_1</f>
        <v>5.6415869778899931E-2</v>
      </c>
      <c r="J11">
        <f t="shared" ref="J11:J35" si="1">H11/13</f>
        <v>-1.8461538461538463</v>
      </c>
      <c r="L11">
        <v>4.2126376008952873E-2</v>
      </c>
    </row>
    <row r="12" spans="2:15" x14ac:dyDescent="0.3">
      <c r="B12">
        <v>2.2545060000000001</v>
      </c>
      <c r="C12" s="1">
        <v>4.9424059999999997E-5</v>
      </c>
      <c r="D12" s="2">
        <v>24</v>
      </c>
      <c r="E12" s="2">
        <v>1.3802829999999999</v>
      </c>
      <c r="F12">
        <v>2.086735</v>
      </c>
      <c r="H12">
        <v>-22</v>
      </c>
      <c r="I12" s="2">
        <f t="shared" si="0"/>
        <v>0.14231982627343168</v>
      </c>
      <c r="J12">
        <f t="shared" si="1"/>
        <v>-1.6923076923076923</v>
      </c>
      <c r="L12">
        <v>6.0220287721491655E-2</v>
      </c>
    </row>
    <row r="13" spans="2:15" x14ac:dyDescent="0.3">
      <c r="B13">
        <v>2.2584529999999998</v>
      </c>
      <c r="C13" s="1">
        <v>7.8210850000000004E-5</v>
      </c>
      <c r="D13" s="2">
        <v>26</v>
      </c>
      <c r="E13" s="2">
        <v>2.3851040000000001</v>
      </c>
      <c r="F13">
        <v>1.965951</v>
      </c>
      <c r="H13">
        <v>-20</v>
      </c>
      <c r="I13" s="2">
        <f t="shared" si="0"/>
        <v>0.24592607959676896</v>
      </c>
      <c r="J13">
        <f t="shared" si="1"/>
        <v>-1.5384615384615385</v>
      </c>
      <c r="L13">
        <v>5.7612536185158852E-2</v>
      </c>
    </row>
    <row r="14" spans="2:15" x14ac:dyDescent="0.3">
      <c r="B14">
        <v>2.2648109999999999</v>
      </c>
      <c r="C14">
        <v>1.4300000000000001E-4</v>
      </c>
      <c r="D14" s="2">
        <v>28</v>
      </c>
      <c r="E14" s="2">
        <v>3.4239660000000001</v>
      </c>
      <c r="F14">
        <v>2.0137770000000002</v>
      </c>
      <c r="H14">
        <v>-18</v>
      </c>
      <c r="I14" s="2">
        <f t="shared" si="0"/>
        <v>0.3530422719733104</v>
      </c>
      <c r="J14">
        <f t="shared" si="1"/>
        <v>-1.3846153846153846</v>
      </c>
      <c r="L14">
        <v>6.8916263118855334E-2</v>
      </c>
    </row>
    <row r="15" spans="2:15" x14ac:dyDescent="0.3">
      <c r="B15">
        <v>2.2717230000000002</v>
      </c>
      <c r="C15">
        <v>1.8599999999999999E-4</v>
      </c>
      <c r="D15" s="2">
        <v>30</v>
      </c>
      <c r="E15" s="2">
        <v>4.4050770000000004</v>
      </c>
      <c r="F15">
        <v>1.8033809999999999</v>
      </c>
      <c r="H15">
        <v>-16</v>
      </c>
      <c r="I15" s="2">
        <f t="shared" si="0"/>
        <v>0.45420380701717672</v>
      </c>
      <c r="J15">
        <f t="shared" si="1"/>
        <v>-1.2307692307692308</v>
      </c>
      <c r="L15">
        <v>4.9011868559253061E-2</v>
      </c>
    </row>
    <row r="16" spans="2:15" x14ac:dyDescent="0.3">
      <c r="B16">
        <v>2.2790590000000002</v>
      </c>
      <c r="C16">
        <v>3.2499999999999999E-4</v>
      </c>
      <c r="D16" s="2">
        <v>32</v>
      </c>
      <c r="E16" s="2">
        <v>5.1652639999999996</v>
      </c>
      <c r="F16">
        <v>1.889095</v>
      </c>
      <c r="H16">
        <v>-14</v>
      </c>
      <c r="I16" s="2">
        <f t="shared" si="0"/>
        <v>0.53258605310390028</v>
      </c>
      <c r="J16">
        <f t="shared" si="1"/>
        <v>-1.0769230769230769</v>
      </c>
      <c r="L16">
        <v>4.116477542403104E-2</v>
      </c>
    </row>
    <row r="17" spans="2:12" x14ac:dyDescent="0.3">
      <c r="B17">
        <v>2.2892190000000001</v>
      </c>
      <c r="C17">
        <v>2.8899999999999998E-4</v>
      </c>
      <c r="D17" s="2">
        <v>34</v>
      </c>
      <c r="E17" s="2">
        <v>6.1962229999999998</v>
      </c>
      <c r="F17">
        <v>1.504578</v>
      </c>
      <c r="H17">
        <v>-12</v>
      </c>
      <c r="I17" s="2">
        <f t="shared" si="0"/>
        <v>0.63888737375700611</v>
      </c>
      <c r="J17">
        <f t="shared" si="1"/>
        <v>-0.92307692307692313</v>
      </c>
      <c r="L17">
        <v>1.7566837631893827E-2</v>
      </c>
    </row>
    <row r="18" spans="2:12" x14ac:dyDescent="0.3">
      <c r="B18">
        <v>2.296535</v>
      </c>
      <c r="C18">
        <v>4.73E-4</v>
      </c>
      <c r="D18" s="2">
        <v>36</v>
      </c>
      <c r="E18" s="2">
        <v>6.7322230000000003</v>
      </c>
      <c r="F18">
        <v>1.703017</v>
      </c>
      <c r="H18">
        <v>-10</v>
      </c>
      <c r="I18" s="2">
        <f t="shared" si="0"/>
        <v>0.69415388568431335</v>
      </c>
      <c r="J18">
        <f t="shared" si="1"/>
        <v>-0.76923076923076927</v>
      </c>
      <c r="L18">
        <v>2.7088833355753482E-2</v>
      </c>
    </row>
    <row r="19" spans="2:12" x14ac:dyDescent="0.3">
      <c r="B19">
        <v>2.3153890000000001</v>
      </c>
      <c r="C19">
        <v>5.22E-4</v>
      </c>
      <c r="D19" s="2">
        <v>38</v>
      </c>
      <c r="E19" s="2">
        <v>8.0789539999999995</v>
      </c>
      <c r="F19">
        <v>1.5825279999999999</v>
      </c>
      <c r="H19">
        <v>-8</v>
      </c>
      <c r="I19" s="2">
        <f t="shared" si="0"/>
        <v>0.8330141932857581</v>
      </c>
      <c r="J19">
        <f t="shared" si="1"/>
        <v>-0.61538461538461542</v>
      </c>
      <c r="L19">
        <v>4.8244826731924907E-2</v>
      </c>
    </row>
    <row r="20" spans="2:12" x14ac:dyDescent="0.3">
      <c r="B20">
        <v>2.315242</v>
      </c>
      <c r="C20">
        <v>6.2200000000000005E-4</v>
      </c>
      <c r="D20" s="2">
        <v>40</v>
      </c>
      <c r="E20" s="2">
        <v>8.0456900000000005</v>
      </c>
      <c r="F20">
        <v>1.695004</v>
      </c>
      <c r="H20">
        <v>-6</v>
      </c>
      <c r="I20" s="2">
        <f t="shared" si="0"/>
        <v>0.82958437005301566</v>
      </c>
      <c r="J20">
        <f t="shared" si="1"/>
        <v>-0.46153846153846156</v>
      </c>
      <c r="L20">
        <v>2.4193639407758618E-2</v>
      </c>
    </row>
    <row r="21" spans="2:12" x14ac:dyDescent="0.3">
      <c r="B21">
        <v>2.3271199999999999</v>
      </c>
      <c r="C21">
        <v>6.02E-4</v>
      </c>
      <c r="D21" s="2">
        <v>42</v>
      </c>
      <c r="E21" s="2">
        <v>8.8180209999999999</v>
      </c>
      <c r="F21">
        <v>1.467954</v>
      </c>
      <c r="H21">
        <v>-4</v>
      </c>
      <c r="I21" s="2">
        <f t="shared" si="0"/>
        <v>0.90921877382788341</v>
      </c>
      <c r="J21">
        <f t="shared" si="1"/>
        <v>-0.30769230769230771</v>
      </c>
      <c r="L21">
        <v>1.3729845286294753E-2</v>
      </c>
    </row>
    <row r="22" spans="2:12" x14ac:dyDescent="0.3">
      <c r="B22">
        <v>2.3376779999999999</v>
      </c>
      <c r="C22">
        <v>7.3099999999999999E-4</v>
      </c>
      <c r="D22" s="2">
        <v>44</v>
      </c>
      <c r="E22" s="2">
        <v>9.4063099999999995</v>
      </c>
      <c r="F22">
        <v>1.540718</v>
      </c>
      <c r="H22">
        <v>-2</v>
      </c>
      <c r="I22" s="2">
        <f t="shared" si="0"/>
        <v>0.96987676083386032</v>
      </c>
      <c r="J22">
        <f t="shared" si="1"/>
        <v>-0.15384615384615385</v>
      </c>
      <c r="L22">
        <v>5.7791808016782902E-2</v>
      </c>
    </row>
    <row r="23" spans="2:12" x14ac:dyDescent="0.3">
      <c r="B23">
        <v>2.3427380000000002</v>
      </c>
      <c r="C23">
        <v>6.7699999999999998E-4</v>
      </c>
      <c r="D23" s="2">
        <v>46</v>
      </c>
      <c r="E23" s="2">
        <v>9.6984589999999997</v>
      </c>
      <c r="F23">
        <v>1.4261550000000001</v>
      </c>
      <c r="H23">
        <v>0</v>
      </c>
      <c r="I23" s="2">
        <f t="shared" si="0"/>
        <v>1</v>
      </c>
      <c r="J23">
        <f t="shared" si="1"/>
        <v>0</v>
      </c>
      <c r="L23">
        <v>1.2925037427904257E-2</v>
      </c>
    </row>
    <row r="24" spans="2:12" x14ac:dyDescent="0.3">
      <c r="B24">
        <v>2.3339759999999998</v>
      </c>
      <c r="C24">
        <v>5.7700000000000004E-4</v>
      </c>
      <c r="D24" s="2">
        <v>48</v>
      </c>
      <c r="E24" s="2">
        <v>9.2298600000000004</v>
      </c>
      <c r="F24">
        <v>1.351056</v>
      </c>
      <c r="H24">
        <v>2</v>
      </c>
      <c r="I24" s="2">
        <f t="shared" si="0"/>
        <v>0.95168314883838767</v>
      </c>
      <c r="J24">
        <f t="shared" si="1"/>
        <v>0.15384615384615385</v>
      </c>
      <c r="L24">
        <v>7.7784023700266949E-2</v>
      </c>
    </row>
    <row r="25" spans="2:12" x14ac:dyDescent="0.3">
      <c r="B25">
        <v>2.3307709999999999</v>
      </c>
      <c r="C25">
        <v>7.0600000000000003E-4</v>
      </c>
      <c r="D25" s="2">
        <v>50</v>
      </c>
      <c r="E25" s="2">
        <v>9.0135020000000008</v>
      </c>
      <c r="F25">
        <v>1.5660179999999999</v>
      </c>
      <c r="H25">
        <v>4</v>
      </c>
      <c r="I25" s="2">
        <f t="shared" si="0"/>
        <v>0.92937465632426774</v>
      </c>
      <c r="J25">
        <f t="shared" si="1"/>
        <v>0.30769230769230771</v>
      </c>
      <c r="L25">
        <v>1.4901254796188422E-2</v>
      </c>
    </row>
    <row r="26" spans="2:12" x14ac:dyDescent="0.3">
      <c r="B26">
        <v>2.324792</v>
      </c>
      <c r="C26">
        <v>5.2899999999999996E-4</v>
      </c>
      <c r="D26" s="2">
        <v>52</v>
      </c>
      <c r="E26" s="2">
        <v>8.6954779999999996</v>
      </c>
      <c r="F26">
        <v>1.3739110000000001</v>
      </c>
      <c r="H26">
        <v>6</v>
      </c>
      <c r="I26" s="2">
        <f t="shared" si="0"/>
        <v>0.89658346753850271</v>
      </c>
      <c r="J26">
        <f t="shared" si="1"/>
        <v>0.46153846153846156</v>
      </c>
      <c r="L26">
        <v>1.7065342634978119E-2</v>
      </c>
    </row>
    <row r="27" spans="2:12" x14ac:dyDescent="0.3">
      <c r="B27">
        <v>2.303382</v>
      </c>
      <c r="C27">
        <v>4.5399999999999998E-4</v>
      </c>
      <c r="D27" s="2">
        <v>54</v>
      </c>
      <c r="E27" s="2">
        <v>7.2843299999999997</v>
      </c>
      <c r="F27">
        <v>1.501584</v>
      </c>
      <c r="H27">
        <v>8</v>
      </c>
      <c r="I27" s="2">
        <f t="shared" si="0"/>
        <v>0.75108117691686893</v>
      </c>
      <c r="J27">
        <f t="shared" si="1"/>
        <v>0.61538461538461542</v>
      </c>
      <c r="L27">
        <v>8.4297089092300298E-2</v>
      </c>
    </row>
    <row r="28" spans="2:12" x14ac:dyDescent="0.3">
      <c r="B28">
        <v>2.2908940000000002</v>
      </c>
      <c r="C28">
        <v>4.0900000000000002E-4</v>
      </c>
      <c r="D28" s="2">
        <v>56</v>
      </c>
      <c r="E28" s="2">
        <v>6.2754789999999998</v>
      </c>
      <c r="F28">
        <v>1.736003</v>
      </c>
      <c r="H28">
        <v>10</v>
      </c>
      <c r="I28" s="2">
        <f t="shared" si="0"/>
        <v>0.64705939366243648</v>
      </c>
      <c r="J28">
        <f t="shared" si="1"/>
        <v>0.76923076923076927</v>
      </c>
      <c r="L28">
        <v>6.8244262613424284E-2</v>
      </c>
    </row>
    <row r="29" spans="2:12" x14ac:dyDescent="0.3">
      <c r="B29">
        <v>2.278251</v>
      </c>
      <c r="C29">
        <v>3.3799999999999998E-4</v>
      </c>
      <c r="D29" s="2">
        <v>58</v>
      </c>
      <c r="E29" s="2">
        <v>5.030011</v>
      </c>
      <c r="F29">
        <v>2.0431620000000001</v>
      </c>
      <c r="H29">
        <v>12</v>
      </c>
      <c r="I29" s="2">
        <f t="shared" si="0"/>
        <v>0.51864022933952703</v>
      </c>
      <c r="J29">
        <f t="shared" si="1"/>
        <v>0.92307692307692313</v>
      </c>
      <c r="L29">
        <v>8.28701068671268E-2</v>
      </c>
    </row>
    <row r="30" spans="2:12" x14ac:dyDescent="0.3">
      <c r="B30">
        <v>2.2729210000000002</v>
      </c>
      <c r="C30">
        <v>2.7799999999999998E-4</v>
      </c>
      <c r="D30" s="2">
        <v>60</v>
      </c>
      <c r="E30" s="2">
        <v>4.4369649999999998</v>
      </c>
      <c r="F30">
        <v>2.0781019999999999</v>
      </c>
      <c r="H30">
        <v>14</v>
      </c>
      <c r="I30" s="2">
        <f t="shared" si="0"/>
        <v>0.45749175204019527</v>
      </c>
      <c r="J30">
        <f t="shared" si="1"/>
        <v>1.0769230769230769</v>
      </c>
      <c r="L30">
        <v>1.8275875107380119E-2</v>
      </c>
    </row>
    <row r="31" spans="2:12" x14ac:dyDescent="0.3">
      <c r="B31">
        <v>2.2662800000000001</v>
      </c>
      <c r="C31">
        <v>1.76E-4</v>
      </c>
      <c r="D31" s="2">
        <v>62</v>
      </c>
      <c r="E31" s="2">
        <v>3.6248469999999999</v>
      </c>
      <c r="F31">
        <v>2.0310899999999998</v>
      </c>
      <c r="H31">
        <v>16</v>
      </c>
      <c r="I31" s="2">
        <f t="shared" si="0"/>
        <v>0.37375494395552944</v>
      </c>
      <c r="J31">
        <f t="shared" si="1"/>
        <v>1.2307692307692308</v>
      </c>
      <c r="L31">
        <v>9.7132843269318678E-3</v>
      </c>
    </row>
    <row r="32" spans="2:12" x14ac:dyDescent="0.3">
      <c r="B32">
        <v>2.2598919999999998</v>
      </c>
      <c r="C32" s="1">
        <v>8.8786099999999993E-5</v>
      </c>
      <c r="D32" s="2">
        <v>64</v>
      </c>
      <c r="E32" s="2">
        <v>2.666169</v>
      </c>
      <c r="F32">
        <v>1.9633080000000001</v>
      </c>
      <c r="H32">
        <v>18</v>
      </c>
      <c r="I32" s="2">
        <f t="shared" si="0"/>
        <v>0.27490645678865067</v>
      </c>
      <c r="J32">
        <f t="shared" si="1"/>
        <v>1.3846153846153846</v>
      </c>
      <c r="L32">
        <v>1.6729676513477437E-2</v>
      </c>
    </row>
    <row r="33" spans="2:12" x14ac:dyDescent="0.3">
      <c r="B33">
        <v>2.2562359999999999</v>
      </c>
      <c r="C33" s="1">
        <v>6.5963130000000001E-5</v>
      </c>
      <c r="D33" s="2">
        <v>66</v>
      </c>
      <c r="E33" s="2">
        <v>1.818379</v>
      </c>
      <c r="F33">
        <v>2.0991070000000001</v>
      </c>
      <c r="H33">
        <v>20</v>
      </c>
      <c r="I33" s="2">
        <f t="shared" si="0"/>
        <v>0.18749153860422568</v>
      </c>
      <c r="J33">
        <f t="shared" si="1"/>
        <v>1.5384615384615385</v>
      </c>
      <c r="L33">
        <v>6.15013460301152E-2</v>
      </c>
    </row>
    <row r="34" spans="2:12" x14ac:dyDescent="0.3">
      <c r="B34">
        <v>2.253447</v>
      </c>
      <c r="C34" s="1">
        <v>3.8197020000000002E-5</v>
      </c>
      <c r="D34" s="2">
        <v>68</v>
      </c>
      <c r="E34" s="2">
        <v>1.1091059999999999</v>
      </c>
      <c r="F34">
        <v>1.99709</v>
      </c>
      <c r="H34">
        <v>22</v>
      </c>
      <c r="I34" s="2">
        <f t="shared" si="0"/>
        <v>0.11435899249561193</v>
      </c>
      <c r="J34">
        <f t="shared" si="1"/>
        <v>1.6923076923076923</v>
      </c>
      <c r="L34">
        <v>3.2832280301074851E-2</v>
      </c>
    </row>
    <row r="35" spans="2:12" x14ac:dyDescent="0.3">
      <c r="B35">
        <v>2.2513329999999998</v>
      </c>
      <c r="C35" s="1">
        <v>2.1886809999999999E-5</v>
      </c>
      <c r="D35" s="2">
        <v>70</v>
      </c>
      <c r="E35" s="2">
        <v>0.44947599999999999</v>
      </c>
      <c r="F35">
        <v>1.8943890000000001</v>
      </c>
      <c r="H35">
        <v>24</v>
      </c>
      <c r="I35" s="2">
        <f t="shared" si="0"/>
        <v>4.6345094617608835E-2</v>
      </c>
      <c r="J35">
        <f t="shared" si="1"/>
        <v>1.8461538461538463</v>
      </c>
      <c r="L35">
        <v>3.2815050355626416E-2</v>
      </c>
    </row>
    <row r="36" spans="2:12" x14ac:dyDescent="0.3">
      <c r="B36">
        <v>2.2489340000000002</v>
      </c>
      <c r="C36" s="1">
        <v>9.5980110000000004E-6</v>
      </c>
      <c r="D36" s="2">
        <v>72</v>
      </c>
      <c r="E36" s="2">
        <v>-0.55803700000000001</v>
      </c>
      <c r="F36">
        <v>1.5408109999999999</v>
      </c>
      <c r="H36">
        <v>26</v>
      </c>
      <c r="I36" s="2">
        <v>0</v>
      </c>
      <c r="J36">
        <f>H36/13</f>
        <v>2</v>
      </c>
      <c r="L36">
        <v>0</v>
      </c>
    </row>
    <row r="37" spans="2:12" x14ac:dyDescent="0.3">
      <c r="B37">
        <v>2.2492990000000002</v>
      </c>
      <c r="C37" s="1">
        <v>1.004011E-5</v>
      </c>
      <c r="D37">
        <v>74</v>
      </c>
      <c r="E37">
        <v>-0.36589500000000003</v>
      </c>
      <c r="F37">
        <v>1.558727</v>
      </c>
    </row>
    <row r="38" spans="2:12" x14ac:dyDescent="0.3">
      <c r="B38">
        <v>2.2482920000000002</v>
      </c>
      <c r="C38" s="1">
        <v>6.159114E-6</v>
      </c>
      <c r="D38">
        <v>76</v>
      </c>
      <c r="E38">
        <v>-0.91724700000000003</v>
      </c>
      <c r="F38">
        <v>1.279892</v>
      </c>
    </row>
    <row r="39" spans="2:12" x14ac:dyDescent="0.3">
      <c r="B39">
        <v>2.2482839999999999</v>
      </c>
      <c r="C39" s="1">
        <v>7.8770040000000002E-6</v>
      </c>
      <c r="D39">
        <v>78</v>
      </c>
      <c r="E39">
        <v>-0.92536399999999996</v>
      </c>
      <c r="F39">
        <v>1.3226009999999999</v>
      </c>
    </row>
    <row r="40" spans="2:12" x14ac:dyDescent="0.3">
      <c r="B40">
        <v>2.248173</v>
      </c>
      <c r="C40" s="1">
        <v>4.5853019999999996E-6</v>
      </c>
      <c r="D40">
        <v>80</v>
      </c>
      <c r="E40">
        <v>-1.0330600000000001</v>
      </c>
      <c r="F40">
        <v>1.1396900000000001</v>
      </c>
    </row>
    <row r="41" spans="2:12" x14ac:dyDescent="0.3">
      <c r="B41">
        <v>2.2481390000000001</v>
      </c>
      <c r="C41" s="1">
        <v>2.9086789999999998E-6</v>
      </c>
      <c r="D41">
        <v>82</v>
      </c>
      <c r="E41">
        <v>-1.157899</v>
      </c>
      <c r="F41">
        <v>0.87455700000000003</v>
      </c>
    </row>
    <row r="42" spans="2:12" x14ac:dyDescent="0.3">
      <c r="B42">
        <v>2.248202</v>
      </c>
      <c r="C42" s="1">
        <v>3.3053599999999999E-6</v>
      </c>
      <c r="D42">
        <v>84</v>
      </c>
      <c r="E42">
        <v>-1.104244</v>
      </c>
      <c r="F42">
        <v>0.95132899999999998</v>
      </c>
    </row>
    <row r="43" spans="2:12" x14ac:dyDescent="0.3">
      <c r="B43">
        <v>2.2481749999999998</v>
      </c>
      <c r="C43" s="1">
        <v>2.7553320000000002E-6</v>
      </c>
      <c r="D43">
        <v>86</v>
      </c>
      <c r="E43">
        <v>-1.158979</v>
      </c>
      <c r="F43">
        <v>0.86618700000000004</v>
      </c>
    </row>
    <row r="44" spans="2:12" x14ac:dyDescent="0.3">
      <c r="B44">
        <v>2.2483960000000001</v>
      </c>
      <c r="C44" s="1">
        <v>2.1905929999999998E-6</v>
      </c>
      <c r="D44">
        <v>88</v>
      </c>
      <c r="E44">
        <v>-1.098436</v>
      </c>
      <c r="F44">
        <v>0.81271099999999996</v>
      </c>
    </row>
    <row r="45" spans="2:12" x14ac:dyDescent="0.3">
      <c r="B45">
        <v>2.248313</v>
      </c>
      <c r="C45" s="1">
        <v>2.3729670000000001E-6</v>
      </c>
      <c r="D45">
        <v>90</v>
      </c>
      <c r="E45">
        <v>-1.119569</v>
      </c>
      <c r="F45">
        <v>0.89187399999999994</v>
      </c>
    </row>
    <row r="46" spans="2:12" x14ac:dyDescent="0.3">
      <c r="B46">
        <v>2.2482090000000001</v>
      </c>
      <c r="C46" s="1">
        <v>2.0066809999999999E-6</v>
      </c>
      <c r="D46">
        <v>92</v>
      </c>
      <c r="E46">
        <v>-1.1755150000000001</v>
      </c>
      <c r="F46">
        <v>0.79586699999999999</v>
      </c>
    </row>
    <row r="47" spans="2:12" x14ac:dyDescent="0.3">
      <c r="B47">
        <v>2.2481460000000002</v>
      </c>
      <c r="C47" s="1">
        <v>1.727393E-6</v>
      </c>
      <c r="D47">
        <v>94</v>
      </c>
      <c r="E47">
        <v>-1.2404329999999999</v>
      </c>
      <c r="F47">
        <v>0.68527499999999997</v>
      </c>
    </row>
    <row r="48" spans="2:12" x14ac:dyDescent="0.3">
      <c r="B48">
        <v>2.2479049999999998</v>
      </c>
      <c r="C48" s="1">
        <v>2.3140499999999999E-6</v>
      </c>
      <c r="D48">
        <v>96</v>
      </c>
      <c r="E48">
        <v>-1.3425229999999999</v>
      </c>
      <c r="F48">
        <v>0.64649500000000004</v>
      </c>
    </row>
    <row r="49" spans="2:6" x14ac:dyDescent="0.3">
      <c r="B49">
        <v>2.2479309999999999</v>
      </c>
      <c r="C49" s="1">
        <v>1.874168E-6</v>
      </c>
      <c r="D49">
        <v>98</v>
      </c>
      <c r="E49">
        <v>-1.3446290000000001</v>
      </c>
      <c r="F49">
        <v>0.612286</v>
      </c>
    </row>
    <row r="50" spans="2:6" x14ac:dyDescent="0.3">
      <c r="B50">
        <v>2.2483200000000001</v>
      </c>
      <c r="C50" s="1">
        <v>2.1412150000000001E-6</v>
      </c>
      <c r="D50">
        <v>100</v>
      </c>
      <c r="E50">
        <v>-1.1675759999999999</v>
      </c>
      <c r="F50">
        <v>0.82941100000000001</v>
      </c>
    </row>
    <row r="51" spans="2:6" x14ac:dyDescent="0.3">
      <c r="B51">
        <v>2.2479239999999998</v>
      </c>
      <c r="C51" s="1">
        <v>1.949034E-6</v>
      </c>
      <c r="D51">
        <v>2</v>
      </c>
      <c r="E51">
        <v>-1.3420430000000001</v>
      </c>
      <c r="F51">
        <v>0.67495700000000003</v>
      </c>
    </row>
    <row r="52" spans="2:6" x14ac:dyDescent="0.3">
      <c r="B52">
        <v>2.2479369999999999</v>
      </c>
      <c r="C52" s="1">
        <v>1.8916809999999999E-6</v>
      </c>
      <c r="D52">
        <v>4</v>
      </c>
      <c r="E52">
        <v>-1.3377589999999999</v>
      </c>
      <c r="F52">
        <v>0.62304999999999999</v>
      </c>
    </row>
    <row r="53" spans="2:6" x14ac:dyDescent="0.3">
      <c r="B53">
        <v>2.2481969999999998</v>
      </c>
      <c r="C53" s="1">
        <v>2.7805060000000001E-6</v>
      </c>
      <c r="D53">
        <v>6</v>
      </c>
      <c r="E53">
        <v>-1.1762969999999999</v>
      </c>
      <c r="F53">
        <v>0.76995899999999995</v>
      </c>
    </row>
    <row r="54" spans="2:6" x14ac:dyDescent="0.3">
      <c r="B54">
        <v>2.2480280000000001</v>
      </c>
      <c r="C54" s="1">
        <v>2.713325E-6</v>
      </c>
      <c r="D54">
        <v>8</v>
      </c>
      <c r="E54">
        <v>-1.2487710000000001</v>
      </c>
      <c r="F54">
        <v>0.80040800000000001</v>
      </c>
    </row>
    <row r="55" spans="2:6" x14ac:dyDescent="0.3">
      <c r="B55">
        <v>2.2485080000000002</v>
      </c>
      <c r="C55" s="1">
        <v>1.744808E-6</v>
      </c>
      <c r="D55">
        <v>10</v>
      </c>
      <c r="E55">
        <v>-1.0526009999999999</v>
      </c>
      <c r="F55">
        <v>0.79526200000000002</v>
      </c>
    </row>
    <row r="56" spans="2:6" x14ac:dyDescent="0.3">
      <c r="B56">
        <v>2.248183</v>
      </c>
      <c r="C56" s="1">
        <v>2.4904619999999999E-6</v>
      </c>
      <c r="D56">
        <v>12</v>
      </c>
      <c r="E56">
        <v>-1.173996</v>
      </c>
      <c r="F56">
        <v>0.83082400000000001</v>
      </c>
    </row>
    <row r="57" spans="2:6" x14ac:dyDescent="0.3">
      <c r="B57">
        <v>2.2483249999999999</v>
      </c>
      <c r="C57" s="1">
        <v>2.522461E-6</v>
      </c>
      <c r="D57">
        <v>14</v>
      </c>
      <c r="E57">
        <v>-1.1077079999999999</v>
      </c>
      <c r="F57">
        <v>0.84854799999999997</v>
      </c>
    </row>
    <row r="58" spans="2:6" x14ac:dyDescent="0.3">
      <c r="B58">
        <v>2.2481599999999999</v>
      </c>
      <c r="C58" s="1">
        <v>2.9065769999999998E-6</v>
      </c>
      <c r="D58">
        <v>16</v>
      </c>
      <c r="E58">
        <v>-1.155546</v>
      </c>
      <c r="F58">
        <v>0.874556</v>
      </c>
    </row>
    <row r="59" spans="2:6" x14ac:dyDescent="0.3">
      <c r="B59">
        <v>2.2482859999999998</v>
      </c>
      <c r="C59" s="1">
        <v>3.6555750000000001E-6</v>
      </c>
      <c r="D59">
        <v>18</v>
      </c>
      <c r="E59">
        <v>-1.0560400000000001</v>
      </c>
      <c r="F59">
        <v>1.0464389999999999</v>
      </c>
    </row>
    <row r="60" spans="2:6" x14ac:dyDescent="0.3">
      <c r="B60">
        <v>2.24851</v>
      </c>
      <c r="C60" s="1">
        <v>4.4993679999999996E-6</v>
      </c>
      <c r="D60">
        <v>20</v>
      </c>
      <c r="E60">
        <v>-0.90093699999999999</v>
      </c>
      <c r="F60">
        <v>1.1600379999999999</v>
      </c>
    </row>
    <row r="61" spans="2:6" x14ac:dyDescent="0.3">
      <c r="B61">
        <v>2.2482799999999998</v>
      </c>
      <c r="C61" s="1">
        <v>4.5503609999999996E-6</v>
      </c>
      <c r="D61">
        <v>22</v>
      </c>
      <c r="E61">
        <v>-0.98883600000000005</v>
      </c>
      <c r="F61">
        <v>1.1274820000000001</v>
      </c>
    </row>
    <row r="62" spans="2:6" x14ac:dyDescent="0.3">
      <c r="B62">
        <v>2.2490760000000001</v>
      </c>
      <c r="C62" s="1">
        <v>6.6166210000000003E-6</v>
      </c>
      <c r="D62">
        <v>24</v>
      </c>
      <c r="E62">
        <v>-0.56284000000000001</v>
      </c>
      <c r="F62">
        <v>1.389346</v>
      </c>
    </row>
    <row r="63" spans="2:6" x14ac:dyDescent="0.3">
      <c r="B63">
        <v>2.2492570000000001</v>
      </c>
      <c r="C63" s="1">
        <v>1.1521809999999999E-5</v>
      </c>
      <c r="D63">
        <v>26</v>
      </c>
      <c r="E63">
        <v>-0.40533799999999998</v>
      </c>
      <c r="F63">
        <v>1.586514</v>
      </c>
    </row>
    <row r="64" spans="2:6" x14ac:dyDescent="0.3">
      <c r="B64">
        <v>2.2498309999999999</v>
      </c>
      <c r="C64" s="1">
        <v>1.7561550000000001E-5</v>
      </c>
      <c r="D64">
        <v>28</v>
      </c>
      <c r="E64">
        <v>-0.200041</v>
      </c>
      <c r="F64">
        <v>1.8059190000000001</v>
      </c>
    </row>
    <row r="65" spans="2:6" x14ac:dyDescent="0.3">
      <c r="B65">
        <v>2.2511899999999998</v>
      </c>
      <c r="C65" s="1">
        <v>3.5815890000000003E-5</v>
      </c>
      <c r="D65">
        <v>30</v>
      </c>
      <c r="E65">
        <v>0.33455400000000002</v>
      </c>
      <c r="F65">
        <v>2.0242939999999998</v>
      </c>
    </row>
    <row r="66" spans="2:6" x14ac:dyDescent="0.3">
      <c r="B66">
        <v>2.2526969999999999</v>
      </c>
      <c r="C66" s="1">
        <v>3.7056060000000003E-5</v>
      </c>
      <c r="D66">
        <v>32</v>
      </c>
      <c r="E66">
        <v>0.83374599999999999</v>
      </c>
      <c r="F66">
        <v>2.050319</v>
      </c>
    </row>
    <row r="67" spans="2:6" x14ac:dyDescent="0.3">
      <c r="B67">
        <v>2.256373</v>
      </c>
      <c r="C67" s="1">
        <v>6.4930360000000002E-5</v>
      </c>
      <c r="D67">
        <v>34</v>
      </c>
      <c r="E67">
        <v>1.8441989999999999</v>
      </c>
      <c r="F67">
        <v>2.1223939999999999</v>
      </c>
    </row>
    <row r="68" spans="2:6" x14ac:dyDescent="0.3">
      <c r="B68">
        <v>2.2605810000000002</v>
      </c>
      <c r="C68" s="1">
        <v>9.8184160000000005E-5</v>
      </c>
      <c r="D68">
        <v>36</v>
      </c>
      <c r="E68">
        <v>2.74952</v>
      </c>
      <c r="F68">
        <v>2.0684300000000002</v>
      </c>
    </row>
    <row r="69" spans="2:6" x14ac:dyDescent="0.3">
      <c r="B69">
        <v>2.2679480000000001</v>
      </c>
      <c r="C69">
        <v>1.6000000000000001E-4</v>
      </c>
      <c r="D69">
        <v>38</v>
      </c>
      <c r="E69">
        <v>3.9138769999999998</v>
      </c>
      <c r="F69">
        <v>1.9153020000000001</v>
      </c>
    </row>
    <row r="70" spans="2:6" x14ac:dyDescent="0.3">
      <c r="B70">
        <v>2.271433</v>
      </c>
      <c r="C70">
        <v>2.2699999999999999E-4</v>
      </c>
      <c r="D70">
        <v>40</v>
      </c>
      <c r="E70">
        <v>4.2950990000000004</v>
      </c>
      <c r="F70">
        <v>1.989692</v>
      </c>
    </row>
    <row r="71" spans="2:6" x14ac:dyDescent="0.3">
      <c r="B71">
        <v>2.2847040000000001</v>
      </c>
      <c r="C71">
        <v>3.9199999999999999E-4</v>
      </c>
      <c r="D71">
        <v>42</v>
      </c>
      <c r="E71">
        <v>5.7110399999999997</v>
      </c>
      <c r="F71">
        <v>1.8352539999999999</v>
      </c>
    </row>
    <row r="72" spans="2:6" x14ac:dyDescent="0.3">
      <c r="B72">
        <v>2.2938269999999998</v>
      </c>
      <c r="C72">
        <v>4.3899999999999999E-4</v>
      </c>
      <c r="D72">
        <v>44</v>
      </c>
      <c r="E72">
        <v>6.5342289999999998</v>
      </c>
      <c r="F72">
        <v>1.64957</v>
      </c>
    </row>
    <row r="73" spans="2:6" x14ac:dyDescent="0.3">
      <c r="B73">
        <v>2.3036500000000002</v>
      </c>
      <c r="C73">
        <v>4.5199999999999998E-4</v>
      </c>
      <c r="D73">
        <v>46</v>
      </c>
      <c r="E73">
        <v>7.2885780000000002</v>
      </c>
      <c r="F73">
        <v>1.5776669999999999</v>
      </c>
    </row>
    <row r="74" spans="2:6" x14ac:dyDescent="0.3">
      <c r="B74">
        <v>2.314025</v>
      </c>
      <c r="C74">
        <v>5.9400000000000002E-4</v>
      </c>
      <c r="D74">
        <v>48</v>
      </c>
      <c r="E74">
        <v>7.9889020000000004</v>
      </c>
      <c r="F74">
        <v>1.5881799999999999</v>
      </c>
    </row>
    <row r="75" spans="2:6" x14ac:dyDescent="0.3">
      <c r="B75">
        <v>2.3210980000000001</v>
      </c>
      <c r="C75">
        <v>6.8999999999999997E-4</v>
      </c>
      <c r="D75">
        <v>50</v>
      </c>
      <c r="E75">
        <v>8.4252789999999997</v>
      </c>
      <c r="F75">
        <v>1.639418</v>
      </c>
    </row>
    <row r="76" spans="2:6" x14ac:dyDescent="0.3">
      <c r="B76">
        <v>2.3322579999999999</v>
      </c>
      <c r="C76">
        <v>7.0200000000000004E-4</v>
      </c>
      <c r="D76">
        <v>52</v>
      </c>
      <c r="E76">
        <v>9.1034500000000005</v>
      </c>
      <c r="F76">
        <v>1.5372680000000001</v>
      </c>
    </row>
    <row r="77" spans="2:6" x14ac:dyDescent="0.3">
      <c r="B77">
        <v>2.3394780000000002</v>
      </c>
      <c r="C77">
        <v>7.8200000000000003E-4</v>
      </c>
      <c r="D77">
        <v>54</v>
      </c>
      <c r="E77">
        <v>9.504073</v>
      </c>
      <c r="F77">
        <v>1.545817</v>
      </c>
    </row>
    <row r="78" spans="2:6" x14ac:dyDescent="0.3">
      <c r="B78">
        <v>2.3439899999999998</v>
      </c>
      <c r="C78">
        <v>6.8999999999999997E-4</v>
      </c>
      <c r="D78">
        <v>56</v>
      </c>
      <c r="E78">
        <v>9.761393</v>
      </c>
      <c r="F78">
        <v>1.4515499999999999</v>
      </c>
    </row>
    <row r="79" spans="2:6" x14ac:dyDescent="0.3">
      <c r="B79">
        <v>2.3322280000000002</v>
      </c>
      <c r="C79">
        <v>6.2299999999999996E-4</v>
      </c>
      <c r="D79">
        <v>58</v>
      </c>
      <c r="E79">
        <v>9.1167130000000007</v>
      </c>
      <c r="F79">
        <v>1.4458120000000001</v>
      </c>
    </row>
    <row r="80" spans="2:6" x14ac:dyDescent="0.3">
      <c r="B80">
        <v>2.328112</v>
      </c>
      <c r="C80">
        <v>6.1899999999999998E-4</v>
      </c>
      <c r="D80">
        <v>60</v>
      </c>
      <c r="E80">
        <v>8.8758879999999998</v>
      </c>
      <c r="F80">
        <v>1.469182</v>
      </c>
    </row>
    <row r="81" spans="2:6" x14ac:dyDescent="0.3">
      <c r="B81">
        <v>2.311239</v>
      </c>
      <c r="C81">
        <v>6.1399999999999996E-4</v>
      </c>
      <c r="D81">
        <v>62</v>
      </c>
      <c r="E81">
        <v>7.7598739999999999</v>
      </c>
      <c r="F81">
        <v>1.8140179999999999</v>
      </c>
    </row>
    <row r="82" spans="2:6" x14ac:dyDescent="0.3">
      <c r="B82">
        <v>2.3032189999999999</v>
      </c>
      <c r="C82">
        <v>4.5300000000000001E-4</v>
      </c>
      <c r="D82">
        <v>64</v>
      </c>
      <c r="E82">
        <v>7.253342</v>
      </c>
      <c r="F82">
        <v>1.6031789999999999</v>
      </c>
    </row>
    <row r="83" spans="2:6" x14ac:dyDescent="0.3">
      <c r="B83">
        <v>2.2911280000000001</v>
      </c>
      <c r="C83">
        <v>4.3399999999999998E-4</v>
      </c>
      <c r="D83">
        <v>66</v>
      </c>
      <c r="E83">
        <v>6.2860430000000003</v>
      </c>
      <c r="F83">
        <v>1.768106</v>
      </c>
    </row>
    <row r="84" spans="2:6" x14ac:dyDescent="0.3">
      <c r="B84">
        <v>2.2802910000000001</v>
      </c>
      <c r="C84">
        <v>3.0200000000000002E-4</v>
      </c>
      <c r="D84">
        <v>68</v>
      </c>
      <c r="E84">
        <v>5.3125689999999999</v>
      </c>
      <c r="F84">
        <v>1.8026949999999999</v>
      </c>
    </row>
    <row r="85" spans="2:6" x14ac:dyDescent="0.3">
      <c r="B85">
        <v>2.270683</v>
      </c>
      <c r="C85">
        <v>2.1100000000000001E-4</v>
      </c>
      <c r="D85">
        <v>70</v>
      </c>
      <c r="E85">
        <v>4.1996659999999997</v>
      </c>
      <c r="F85">
        <v>2.028524</v>
      </c>
    </row>
    <row r="86" spans="2:6" x14ac:dyDescent="0.3">
      <c r="B86">
        <v>2.2625320000000002</v>
      </c>
      <c r="C86">
        <v>1.56E-4</v>
      </c>
      <c r="D86">
        <v>72</v>
      </c>
      <c r="E86">
        <v>2.9350019999999999</v>
      </c>
      <c r="F86">
        <v>2.2913019999999999</v>
      </c>
    </row>
    <row r="87" spans="2:6" x14ac:dyDescent="0.3">
      <c r="B87">
        <v>2.256783</v>
      </c>
      <c r="C87" s="1">
        <v>6.6259210000000005E-5</v>
      </c>
      <c r="D87">
        <v>74</v>
      </c>
      <c r="E87">
        <v>1.960817</v>
      </c>
      <c r="F87">
        <v>2.0881750000000001</v>
      </c>
    </row>
    <row r="88" spans="2:6" x14ac:dyDescent="0.3">
      <c r="B88">
        <v>2.2534879999999999</v>
      </c>
      <c r="C88" s="1">
        <v>4.8998010000000002E-5</v>
      </c>
      <c r="D88">
        <v>76</v>
      </c>
      <c r="E88">
        <v>1.0338689999999999</v>
      </c>
      <c r="F88">
        <v>2.1547239999999999</v>
      </c>
    </row>
    <row r="89" spans="2:6" x14ac:dyDescent="0.3">
      <c r="B89">
        <v>2.2502300000000002</v>
      </c>
      <c r="C89" s="1">
        <v>1.670321E-5</v>
      </c>
      <c r="D89">
        <v>78</v>
      </c>
      <c r="E89">
        <v>6.3525999999999999E-2</v>
      </c>
      <c r="F89">
        <v>1.7872269999999999</v>
      </c>
    </row>
    <row r="90" spans="2:6" x14ac:dyDescent="0.3">
      <c r="B90">
        <v>2.2497919999999998</v>
      </c>
      <c r="C90" s="1">
        <v>1.705105E-5</v>
      </c>
      <c r="D90">
        <v>80</v>
      </c>
      <c r="E90">
        <v>-0.158801</v>
      </c>
      <c r="F90">
        <v>1.7828740000000001</v>
      </c>
    </row>
    <row r="91" spans="2:6" x14ac:dyDescent="0.3">
      <c r="B91">
        <v>2.24878</v>
      </c>
      <c r="C91" s="1">
        <v>9.868827E-6</v>
      </c>
      <c r="D91">
        <v>82</v>
      </c>
      <c r="E91">
        <v>-0.64501399999999998</v>
      </c>
      <c r="F91">
        <v>1.530214</v>
      </c>
    </row>
    <row r="92" spans="2:6" x14ac:dyDescent="0.3">
      <c r="B92">
        <v>2.2484600000000001</v>
      </c>
      <c r="C92" s="1">
        <v>5.803615E-6</v>
      </c>
      <c r="D92">
        <v>84</v>
      </c>
      <c r="E92">
        <v>-0.89004000000000005</v>
      </c>
      <c r="F92">
        <v>1.235087</v>
      </c>
    </row>
    <row r="93" spans="2:6" x14ac:dyDescent="0.3">
      <c r="B93">
        <v>2.2481650000000002</v>
      </c>
      <c r="C93" s="1">
        <v>5.1438690000000002E-6</v>
      </c>
      <c r="D93">
        <v>86</v>
      </c>
      <c r="E93">
        <v>-1.0680270000000001</v>
      </c>
      <c r="F93">
        <v>1.0782590000000001</v>
      </c>
    </row>
    <row r="94" spans="2:6" x14ac:dyDescent="0.3">
      <c r="B94">
        <v>2.2482169999999999</v>
      </c>
      <c r="C94" s="1">
        <v>3.4078849999999998E-6</v>
      </c>
      <c r="D94">
        <v>88</v>
      </c>
      <c r="E94">
        <v>-1.1392310000000001</v>
      </c>
      <c r="F94">
        <v>0.95918199999999998</v>
      </c>
    </row>
    <row r="95" spans="2:6" x14ac:dyDescent="0.3">
      <c r="B95">
        <v>2.2482730000000002</v>
      </c>
      <c r="C95" s="1">
        <v>2.6452359999999998E-6</v>
      </c>
      <c r="D95">
        <v>90</v>
      </c>
      <c r="E95">
        <v>-1.1122829999999999</v>
      </c>
      <c r="F95">
        <v>0.89362600000000003</v>
      </c>
    </row>
    <row r="96" spans="2:6" x14ac:dyDescent="0.3">
      <c r="B96">
        <v>2.2480199999999999</v>
      </c>
      <c r="C96" s="1">
        <v>2.145505E-6</v>
      </c>
      <c r="D96">
        <v>92</v>
      </c>
      <c r="E96">
        <v>-1.279892</v>
      </c>
      <c r="F96">
        <v>0.71518099999999996</v>
      </c>
    </row>
    <row r="97" spans="2:6" x14ac:dyDescent="0.3">
      <c r="B97">
        <v>2.2481019999999998</v>
      </c>
      <c r="C97" s="1">
        <v>1.8160540000000001E-6</v>
      </c>
      <c r="D97">
        <v>94</v>
      </c>
      <c r="E97">
        <v>-1.2311939999999999</v>
      </c>
      <c r="F97">
        <v>0.74522500000000003</v>
      </c>
    </row>
    <row r="98" spans="2:6" x14ac:dyDescent="0.3">
      <c r="B98">
        <v>2.2480609999999999</v>
      </c>
      <c r="C98" s="1">
        <v>1.624466E-6</v>
      </c>
      <c r="D98">
        <v>96</v>
      </c>
      <c r="E98">
        <v>-1.291272</v>
      </c>
      <c r="F98">
        <v>0.66112899999999997</v>
      </c>
    </row>
    <row r="99" spans="2:6" x14ac:dyDescent="0.3">
      <c r="B99">
        <v>2.2480790000000002</v>
      </c>
      <c r="C99" s="1">
        <v>1.550339E-6</v>
      </c>
      <c r="D99">
        <v>98</v>
      </c>
      <c r="E99">
        <v>-1.276332</v>
      </c>
      <c r="F99">
        <v>0.68687600000000004</v>
      </c>
    </row>
    <row r="100" spans="2:6" x14ac:dyDescent="0.3">
      <c r="B100">
        <v>2.247989</v>
      </c>
      <c r="C100" s="1">
        <v>1.621934E-6</v>
      </c>
      <c r="D100">
        <v>100</v>
      </c>
      <c r="E100">
        <v>-1.3291500000000001</v>
      </c>
      <c r="F100">
        <v>0.63029500000000005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2936-99F1-A54A-99D8-2594064E01B9}">
  <dimension ref="B1:F100"/>
  <sheetViews>
    <sheetView workbookViewId="0">
      <selection activeCell="B1" sqref="B1:F100"/>
    </sheetView>
  </sheetViews>
  <sheetFormatPr defaultColWidth="11.19921875" defaultRowHeight="15.6" x14ac:dyDescent="0.3"/>
  <cols>
    <col min="2" max="3" width="9.19921875" bestFit="1" customWidth="1"/>
    <col min="4" max="4" width="4.19921875" bestFit="1" customWidth="1"/>
    <col min="5" max="5" width="9.796875" bestFit="1" customWidth="1"/>
    <col min="6" max="6" width="9.19921875" bestFit="1" customWidth="1"/>
  </cols>
  <sheetData>
    <row r="1" spans="2:6" x14ac:dyDescent="0.3">
      <c r="B1">
        <v>2.2481599999999999</v>
      </c>
      <c r="C1" s="1">
        <v>1.4285839999999999E-6</v>
      </c>
      <c r="D1">
        <v>2</v>
      </c>
      <c r="E1">
        <v>-1.252939</v>
      </c>
      <c r="F1">
        <v>0.65134599999999998</v>
      </c>
    </row>
    <row r="2" spans="2:6" x14ac:dyDescent="0.3">
      <c r="B2">
        <v>2.2480790000000002</v>
      </c>
      <c r="C2" s="1">
        <v>1.499346E-6</v>
      </c>
      <c r="D2">
        <v>4</v>
      </c>
      <c r="E2">
        <v>-1.2960929999999999</v>
      </c>
      <c r="F2">
        <v>0.60736800000000002</v>
      </c>
    </row>
    <row r="3" spans="2:6" x14ac:dyDescent="0.3">
      <c r="B3">
        <v>2.2481049999999998</v>
      </c>
      <c r="C3" s="1">
        <v>2.0091910000000001E-6</v>
      </c>
      <c r="D3">
        <v>6</v>
      </c>
      <c r="E3">
        <v>-1.2390030000000001</v>
      </c>
      <c r="F3">
        <v>0.75539599999999996</v>
      </c>
    </row>
    <row r="4" spans="2:6" x14ac:dyDescent="0.3">
      <c r="B4">
        <v>2.2480950000000002</v>
      </c>
      <c r="C4" s="1">
        <v>2.4919030000000001E-6</v>
      </c>
      <c r="D4">
        <v>8</v>
      </c>
      <c r="E4">
        <v>-1.194053</v>
      </c>
      <c r="F4">
        <v>0.84972000000000003</v>
      </c>
    </row>
    <row r="5" spans="2:6" x14ac:dyDescent="0.3">
      <c r="B5">
        <v>2.2481070000000001</v>
      </c>
      <c r="C5" s="1">
        <v>2.7407739999999998E-6</v>
      </c>
      <c r="D5">
        <v>10</v>
      </c>
      <c r="E5">
        <v>-1.1866730000000001</v>
      </c>
      <c r="F5">
        <v>0.91056599999999999</v>
      </c>
    </row>
    <row r="6" spans="2:6" x14ac:dyDescent="0.3">
      <c r="B6">
        <v>2.2479499999999999</v>
      </c>
      <c r="C6" s="1">
        <v>3.13515E-6</v>
      </c>
      <c r="D6">
        <v>12</v>
      </c>
      <c r="E6">
        <v>-1.2413540000000001</v>
      </c>
      <c r="F6">
        <v>0.88129900000000005</v>
      </c>
    </row>
    <row r="7" spans="2:6" x14ac:dyDescent="0.3">
      <c r="B7">
        <v>2.2479260000000001</v>
      </c>
      <c r="C7" s="1">
        <v>4.0587840000000004E-6</v>
      </c>
      <c r="D7">
        <v>14</v>
      </c>
      <c r="E7">
        <v>-1.1978709999999999</v>
      </c>
      <c r="F7">
        <v>0.99216300000000002</v>
      </c>
    </row>
    <row r="8" spans="2:6" x14ac:dyDescent="0.3">
      <c r="B8">
        <v>2.248389</v>
      </c>
      <c r="C8" s="1">
        <v>5.6783539999999997E-6</v>
      </c>
      <c r="D8">
        <v>16</v>
      </c>
      <c r="E8">
        <v>-0.97011000000000003</v>
      </c>
      <c r="F8">
        <v>1.187263</v>
      </c>
    </row>
    <row r="9" spans="2:6" x14ac:dyDescent="0.3">
      <c r="B9">
        <v>2.2489569999999999</v>
      </c>
      <c r="C9" s="1">
        <v>8.4082199999999999E-6</v>
      </c>
      <c r="D9">
        <v>18</v>
      </c>
      <c r="E9">
        <v>-0.65664100000000003</v>
      </c>
      <c r="F9">
        <v>1.4067970000000001</v>
      </c>
    </row>
    <row r="10" spans="2:6" x14ac:dyDescent="0.3">
      <c r="B10">
        <v>2.2493310000000002</v>
      </c>
      <c r="C10" s="1">
        <v>1.3758040000000001E-5</v>
      </c>
      <c r="D10">
        <v>20</v>
      </c>
      <c r="E10">
        <v>-0.37345800000000001</v>
      </c>
      <c r="F10">
        <v>1.634787</v>
      </c>
    </row>
    <row r="11" spans="2:6" x14ac:dyDescent="0.3">
      <c r="B11">
        <v>2.2512400000000001</v>
      </c>
      <c r="C11" s="1">
        <v>2.8766320000000001E-5</v>
      </c>
      <c r="D11">
        <v>22</v>
      </c>
      <c r="E11">
        <v>0.31820199999999998</v>
      </c>
      <c r="F11">
        <v>1.9305699999999999</v>
      </c>
    </row>
    <row r="12" spans="2:6" x14ac:dyDescent="0.3">
      <c r="B12">
        <v>2.253498</v>
      </c>
      <c r="C12" s="1">
        <v>4.0054310000000001E-5</v>
      </c>
      <c r="D12">
        <v>24</v>
      </c>
      <c r="E12">
        <v>1.1355980000000001</v>
      </c>
      <c r="F12">
        <v>2.050014</v>
      </c>
    </row>
    <row r="13" spans="2:6" x14ac:dyDescent="0.3">
      <c r="B13">
        <v>2.2581690000000001</v>
      </c>
      <c r="C13" s="1">
        <v>7.5870479999999997E-5</v>
      </c>
      <c r="D13">
        <v>26</v>
      </c>
      <c r="E13">
        <v>2.2711549999999998</v>
      </c>
      <c r="F13">
        <v>2.0736080000000001</v>
      </c>
    </row>
    <row r="14" spans="2:6" x14ac:dyDescent="0.3">
      <c r="B14">
        <v>2.263201</v>
      </c>
      <c r="C14">
        <v>1.2E-4</v>
      </c>
      <c r="D14">
        <v>28</v>
      </c>
      <c r="E14">
        <v>3.246947</v>
      </c>
      <c r="F14">
        <v>1.8859649999999999</v>
      </c>
    </row>
    <row r="15" spans="2:6" x14ac:dyDescent="0.3">
      <c r="B15">
        <v>2.2707950000000001</v>
      </c>
      <c r="C15">
        <v>2.02E-4</v>
      </c>
      <c r="D15">
        <v>30</v>
      </c>
      <c r="E15">
        <v>4.2341889999999998</v>
      </c>
      <c r="F15">
        <v>1.9692350000000001</v>
      </c>
    </row>
    <row r="16" spans="2:6" x14ac:dyDescent="0.3">
      <c r="B16">
        <v>2.2772169999999998</v>
      </c>
      <c r="C16">
        <v>2.7700000000000001E-4</v>
      </c>
      <c r="D16">
        <v>32</v>
      </c>
      <c r="E16">
        <v>4.9165000000000001</v>
      </c>
      <c r="F16">
        <v>2.0784639999999999</v>
      </c>
    </row>
    <row r="17" spans="2:6" x14ac:dyDescent="0.3">
      <c r="B17">
        <v>2.28566</v>
      </c>
      <c r="C17">
        <v>3.8499999999999998E-4</v>
      </c>
      <c r="D17">
        <v>34</v>
      </c>
      <c r="E17">
        <v>5.7961070000000001</v>
      </c>
      <c r="F17">
        <v>1.8396319999999999</v>
      </c>
    </row>
    <row r="18" spans="2:6" x14ac:dyDescent="0.3">
      <c r="B18">
        <v>2.297288</v>
      </c>
      <c r="C18">
        <v>4.17E-4</v>
      </c>
      <c r="D18">
        <v>36</v>
      </c>
      <c r="E18">
        <v>6.8217020000000002</v>
      </c>
      <c r="F18">
        <v>1.5706979999999999</v>
      </c>
    </row>
    <row r="19" spans="2:6" x14ac:dyDescent="0.3">
      <c r="B19">
        <v>2.303366</v>
      </c>
      <c r="C19">
        <v>4.15E-4</v>
      </c>
      <c r="D19">
        <v>38</v>
      </c>
      <c r="E19">
        <v>7.2777250000000002</v>
      </c>
      <c r="F19">
        <v>1.5350239999999999</v>
      </c>
    </row>
    <row r="20" spans="2:6" x14ac:dyDescent="0.3">
      <c r="B20">
        <v>2.3228490000000002</v>
      </c>
      <c r="C20">
        <v>5.6599999999999999E-4</v>
      </c>
      <c r="D20">
        <v>40</v>
      </c>
      <c r="E20">
        <v>8.5607659999999992</v>
      </c>
      <c r="F20">
        <v>1.4832719999999999</v>
      </c>
    </row>
    <row r="21" spans="2:6" x14ac:dyDescent="0.3">
      <c r="B21">
        <v>2.322441</v>
      </c>
      <c r="C21">
        <v>6.8400000000000004E-4</v>
      </c>
      <c r="D21">
        <v>42</v>
      </c>
      <c r="E21">
        <v>8.5065469999999994</v>
      </c>
      <c r="F21">
        <v>1.6443589999999999</v>
      </c>
    </row>
    <row r="22" spans="2:6" x14ac:dyDescent="0.3">
      <c r="B22">
        <v>2.337631</v>
      </c>
      <c r="C22">
        <v>7.8600000000000002E-4</v>
      </c>
      <c r="D22">
        <v>44</v>
      </c>
      <c r="E22">
        <v>9.3966150000000006</v>
      </c>
      <c r="F22">
        <v>1.5834729999999999</v>
      </c>
    </row>
    <row r="23" spans="2:6" x14ac:dyDescent="0.3">
      <c r="B23">
        <v>2.3316249999999998</v>
      </c>
      <c r="C23">
        <v>5.0799999999999999E-4</v>
      </c>
      <c r="D23">
        <v>46</v>
      </c>
      <c r="E23">
        <v>9.1053069999999998</v>
      </c>
      <c r="F23">
        <v>1.2933399999999999</v>
      </c>
    </row>
    <row r="24" spans="2:6" x14ac:dyDescent="0.3">
      <c r="B24">
        <v>2.329345</v>
      </c>
      <c r="C24">
        <v>7.2900000000000005E-4</v>
      </c>
      <c r="D24">
        <v>48</v>
      </c>
      <c r="E24">
        <v>8.9239499999999996</v>
      </c>
      <c r="F24">
        <v>1.606568</v>
      </c>
    </row>
    <row r="25" spans="2:6" x14ac:dyDescent="0.3">
      <c r="B25">
        <v>2.3238530000000002</v>
      </c>
      <c r="C25">
        <v>6.2100000000000002E-4</v>
      </c>
      <c r="D25">
        <v>50</v>
      </c>
      <c r="E25">
        <v>8.6176180000000002</v>
      </c>
      <c r="F25">
        <v>1.504664</v>
      </c>
    </row>
    <row r="26" spans="2:6" x14ac:dyDescent="0.3">
      <c r="B26">
        <v>2.312732</v>
      </c>
      <c r="C26">
        <v>6.4400000000000004E-4</v>
      </c>
      <c r="D26">
        <v>52</v>
      </c>
      <c r="E26">
        <v>7.8869230000000003</v>
      </c>
      <c r="F26">
        <v>1.6739390000000001</v>
      </c>
    </row>
    <row r="27" spans="2:6" x14ac:dyDescent="0.3">
      <c r="B27">
        <v>2.3035070000000002</v>
      </c>
      <c r="C27">
        <v>5.5800000000000001E-4</v>
      </c>
      <c r="D27">
        <v>54</v>
      </c>
      <c r="E27">
        <v>7.2234360000000004</v>
      </c>
      <c r="F27">
        <v>1.811599</v>
      </c>
    </row>
    <row r="28" spans="2:6" x14ac:dyDescent="0.3">
      <c r="B28">
        <v>2.2921230000000001</v>
      </c>
      <c r="C28">
        <v>4.3300000000000001E-4</v>
      </c>
      <c r="D28">
        <v>56</v>
      </c>
      <c r="E28">
        <v>6.3210170000000003</v>
      </c>
      <c r="F28">
        <v>1.984656</v>
      </c>
    </row>
    <row r="29" spans="2:6" x14ac:dyDescent="0.3">
      <c r="B29">
        <v>2.279531</v>
      </c>
      <c r="C29">
        <v>2.5599999999999999E-4</v>
      </c>
      <c r="D29">
        <v>58</v>
      </c>
      <c r="E29">
        <v>5.2847850000000003</v>
      </c>
      <c r="F29">
        <v>1.654258</v>
      </c>
    </row>
    <row r="30" spans="2:6" x14ac:dyDescent="0.3">
      <c r="B30">
        <v>2.2747660000000001</v>
      </c>
      <c r="C30">
        <v>2.7700000000000001E-4</v>
      </c>
      <c r="D30">
        <v>60</v>
      </c>
      <c r="E30">
        <v>4.6803419999999996</v>
      </c>
      <c r="F30">
        <v>1.9819249999999999</v>
      </c>
    </row>
    <row r="31" spans="2:6" x14ac:dyDescent="0.3">
      <c r="B31">
        <v>2.2658860000000001</v>
      </c>
      <c r="C31">
        <v>1.3200000000000001E-4</v>
      </c>
      <c r="D31">
        <v>62</v>
      </c>
      <c r="E31">
        <v>3.6601659999999998</v>
      </c>
      <c r="F31">
        <v>1.82857</v>
      </c>
    </row>
    <row r="32" spans="2:6" x14ac:dyDescent="0.3">
      <c r="B32">
        <v>2.2645179999999998</v>
      </c>
      <c r="C32">
        <v>1.4200000000000001E-4</v>
      </c>
      <c r="D32">
        <v>64</v>
      </c>
      <c r="E32">
        <v>3.403953</v>
      </c>
      <c r="F32">
        <v>1.9657910000000001</v>
      </c>
    </row>
    <row r="33" spans="2:6" x14ac:dyDescent="0.3">
      <c r="B33">
        <v>2.2571829999999999</v>
      </c>
      <c r="C33" s="1">
        <v>6.2814569999999998E-5</v>
      </c>
      <c r="D33">
        <v>66</v>
      </c>
      <c r="E33">
        <v>2.1276920000000001</v>
      </c>
      <c r="F33">
        <v>1.9897819999999999</v>
      </c>
    </row>
    <row r="34" spans="2:6" x14ac:dyDescent="0.3">
      <c r="B34">
        <v>2.2546330000000001</v>
      </c>
      <c r="C34" s="1">
        <v>4.3639859999999999E-5</v>
      </c>
      <c r="D34">
        <v>68</v>
      </c>
      <c r="E34">
        <v>1.497471</v>
      </c>
      <c r="F34">
        <v>2.0379689999999999</v>
      </c>
    </row>
    <row r="35" spans="2:6" x14ac:dyDescent="0.3">
      <c r="B35">
        <v>2.252183</v>
      </c>
      <c r="C35" s="1">
        <v>3.5122449999999998E-5</v>
      </c>
      <c r="D35">
        <v>70</v>
      </c>
      <c r="E35">
        <v>0.73615699999999995</v>
      </c>
      <c r="F35">
        <v>2.0071240000000001</v>
      </c>
    </row>
    <row r="36" spans="2:6" x14ac:dyDescent="0.3">
      <c r="B36">
        <v>2.2493289999999999</v>
      </c>
      <c r="C36" s="1">
        <v>1.8632549999999998E-5</v>
      </c>
      <c r="D36">
        <v>72</v>
      </c>
      <c r="E36">
        <v>-0.39480300000000002</v>
      </c>
      <c r="F36">
        <v>1.789177</v>
      </c>
    </row>
    <row r="37" spans="2:6" x14ac:dyDescent="0.3">
      <c r="B37">
        <v>2.248891</v>
      </c>
      <c r="C37" s="1">
        <v>9.1764810000000007E-6</v>
      </c>
      <c r="D37">
        <v>74</v>
      </c>
      <c r="E37">
        <v>-0.59482500000000005</v>
      </c>
      <c r="F37">
        <v>1.499949</v>
      </c>
    </row>
    <row r="38" spans="2:6" x14ac:dyDescent="0.3">
      <c r="B38">
        <v>2.2489080000000001</v>
      </c>
      <c r="C38" s="1">
        <v>6.4585969999999996E-6</v>
      </c>
      <c r="D38">
        <v>76</v>
      </c>
      <c r="E38">
        <v>-0.63116099999999997</v>
      </c>
      <c r="F38">
        <v>1.3843939999999999</v>
      </c>
    </row>
    <row r="39" spans="2:6" x14ac:dyDescent="0.3">
      <c r="B39">
        <v>2.248456</v>
      </c>
      <c r="C39" s="1">
        <v>6.3531439999999997E-6</v>
      </c>
      <c r="D39">
        <v>78</v>
      </c>
      <c r="E39">
        <v>-0.85323099999999996</v>
      </c>
      <c r="F39">
        <v>1.303105</v>
      </c>
    </row>
    <row r="40" spans="2:6" x14ac:dyDescent="0.3">
      <c r="B40">
        <v>2.2481599999999999</v>
      </c>
      <c r="C40" s="1">
        <v>5.3542070000000003E-6</v>
      </c>
      <c r="D40">
        <v>80</v>
      </c>
      <c r="E40">
        <v>-1.0495620000000001</v>
      </c>
      <c r="F40">
        <v>1.1589259999999999</v>
      </c>
    </row>
    <row r="41" spans="2:6" x14ac:dyDescent="0.3">
      <c r="B41">
        <v>2.248246</v>
      </c>
      <c r="C41" s="1">
        <v>3.4438489999999998E-6</v>
      </c>
      <c r="D41">
        <v>82</v>
      </c>
      <c r="E41">
        <v>-1.081782</v>
      </c>
      <c r="F41">
        <v>0.988479</v>
      </c>
    </row>
    <row r="42" spans="2:6" x14ac:dyDescent="0.3">
      <c r="B42">
        <v>2.2482359999999999</v>
      </c>
      <c r="C42" s="1">
        <v>2.8893780000000001E-6</v>
      </c>
      <c r="D42">
        <v>84</v>
      </c>
      <c r="E42">
        <v>-1.099764</v>
      </c>
      <c r="F42">
        <v>0.96305700000000005</v>
      </c>
    </row>
    <row r="43" spans="2:6" x14ac:dyDescent="0.3">
      <c r="B43">
        <v>2.2483650000000002</v>
      </c>
      <c r="C43" s="1">
        <v>2.2079990000000001E-6</v>
      </c>
      <c r="D43">
        <v>86</v>
      </c>
      <c r="E43">
        <v>-1.081696</v>
      </c>
      <c r="F43">
        <v>0.84410099999999999</v>
      </c>
    </row>
    <row r="44" spans="2:6" x14ac:dyDescent="0.3">
      <c r="B44">
        <v>2.2482510000000002</v>
      </c>
      <c r="C44" s="1">
        <v>2.515104E-6</v>
      </c>
      <c r="D44">
        <v>88</v>
      </c>
      <c r="E44">
        <v>-1.1229640000000001</v>
      </c>
      <c r="F44">
        <v>0.91592399999999996</v>
      </c>
    </row>
    <row r="45" spans="2:6" x14ac:dyDescent="0.3">
      <c r="B45">
        <v>2.2483970000000002</v>
      </c>
      <c r="C45" s="1">
        <v>2.18981E-6</v>
      </c>
      <c r="D45">
        <v>90</v>
      </c>
      <c r="E45">
        <v>-1.117842</v>
      </c>
      <c r="F45">
        <v>0.81328699999999998</v>
      </c>
    </row>
    <row r="46" spans="2:6" x14ac:dyDescent="0.3">
      <c r="B46">
        <v>2.248389</v>
      </c>
      <c r="C46" s="1">
        <v>1.6853979999999999E-6</v>
      </c>
      <c r="D46">
        <v>92</v>
      </c>
      <c r="E46">
        <v>-1.1273850000000001</v>
      </c>
      <c r="F46">
        <v>0.74579399999999996</v>
      </c>
    </row>
    <row r="47" spans="2:6" x14ac:dyDescent="0.3">
      <c r="B47">
        <v>2.2482959999999999</v>
      </c>
      <c r="C47" s="1">
        <v>1.74519E-6</v>
      </c>
      <c r="D47">
        <v>94</v>
      </c>
      <c r="E47">
        <v>-1.158908</v>
      </c>
      <c r="F47">
        <v>0.76069699999999996</v>
      </c>
    </row>
    <row r="48" spans="2:6" x14ac:dyDescent="0.3">
      <c r="B48">
        <v>2.2483949999999999</v>
      </c>
      <c r="C48" s="1">
        <v>1.916101E-6</v>
      </c>
      <c r="D48">
        <v>96</v>
      </c>
      <c r="E48">
        <v>-1.127545</v>
      </c>
      <c r="F48">
        <v>0.80073799999999995</v>
      </c>
    </row>
    <row r="49" spans="2:6" x14ac:dyDescent="0.3">
      <c r="B49">
        <v>2.2480959999999999</v>
      </c>
      <c r="C49" s="1">
        <v>1.5520130000000001E-6</v>
      </c>
      <c r="D49">
        <v>98</v>
      </c>
      <c r="E49">
        <v>-1.272384</v>
      </c>
      <c r="F49">
        <v>0.65898500000000004</v>
      </c>
    </row>
    <row r="50" spans="2:6" x14ac:dyDescent="0.3">
      <c r="B50">
        <v>2.2483240000000002</v>
      </c>
      <c r="C50" s="1">
        <v>1.7466379999999999E-6</v>
      </c>
      <c r="D50">
        <v>100</v>
      </c>
      <c r="E50">
        <v>-1.150029</v>
      </c>
      <c r="F50">
        <v>0.75992700000000002</v>
      </c>
    </row>
    <row r="51" spans="2:6" x14ac:dyDescent="0.3">
      <c r="B51">
        <v>2.2481409999999999</v>
      </c>
      <c r="C51" s="1">
        <v>1.770645E-6</v>
      </c>
      <c r="D51">
        <v>2</v>
      </c>
      <c r="E51">
        <v>-1.260996</v>
      </c>
      <c r="F51">
        <v>0.62282599999999999</v>
      </c>
    </row>
    <row r="52" spans="2:6" x14ac:dyDescent="0.3">
      <c r="B52">
        <v>2.2483409999999999</v>
      </c>
      <c r="C52" s="1">
        <v>2.1499200000000001E-6</v>
      </c>
      <c r="D52">
        <v>4</v>
      </c>
      <c r="E52">
        <v>-1.1564030000000001</v>
      </c>
      <c r="F52">
        <v>0.83538299999999999</v>
      </c>
    </row>
    <row r="53" spans="2:6" x14ac:dyDescent="0.3">
      <c r="B53">
        <v>2.2484980000000001</v>
      </c>
      <c r="C53" s="1">
        <v>2.267019E-6</v>
      </c>
      <c r="D53">
        <v>6</v>
      </c>
      <c r="E53">
        <v>-1.077639</v>
      </c>
      <c r="F53">
        <v>0.85854699999999995</v>
      </c>
    </row>
    <row r="54" spans="2:6" x14ac:dyDescent="0.3">
      <c r="B54">
        <v>2.2483870000000001</v>
      </c>
      <c r="C54" s="1">
        <v>1.5296200000000001E-6</v>
      </c>
      <c r="D54">
        <v>8</v>
      </c>
      <c r="E54">
        <v>-1.1404799999999999</v>
      </c>
      <c r="F54">
        <v>0.682284</v>
      </c>
    </row>
    <row r="55" spans="2:6" x14ac:dyDescent="0.3">
      <c r="B55">
        <v>2.2480910000000001</v>
      </c>
      <c r="C55" s="1">
        <v>1.9845210000000002E-6</v>
      </c>
      <c r="D55">
        <v>10</v>
      </c>
      <c r="E55">
        <v>-1.25004</v>
      </c>
      <c r="F55">
        <v>0.78705800000000004</v>
      </c>
    </row>
    <row r="56" spans="2:6" x14ac:dyDescent="0.3">
      <c r="B56">
        <v>2.2479209999999998</v>
      </c>
      <c r="C56" s="1">
        <v>1.9340410000000001E-6</v>
      </c>
      <c r="D56">
        <v>12</v>
      </c>
      <c r="E56">
        <v>-1.337737</v>
      </c>
      <c r="F56">
        <v>0.65680000000000005</v>
      </c>
    </row>
    <row r="57" spans="2:6" x14ac:dyDescent="0.3">
      <c r="B57">
        <v>2.2481689999999999</v>
      </c>
      <c r="C57" s="1">
        <v>2.4256129999999998E-6</v>
      </c>
      <c r="D57">
        <v>14</v>
      </c>
      <c r="E57">
        <v>-1.1934260000000001</v>
      </c>
      <c r="F57">
        <v>0.79780799999999996</v>
      </c>
    </row>
    <row r="58" spans="2:6" x14ac:dyDescent="0.3">
      <c r="B58">
        <v>2.2485879999999998</v>
      </c>
      <c r="C58" s="1">
        <v>3.1349350000000002E-6</v>
      </c>
      <c r="D58">
        <v>16</v>
      </c>
      <c r="E58">
        <v>-0.88806499999999999</v>
      </c>
      <c r="F58">
        <v>1.018826</v>
      </c>
    </row>
    <row r="59" spans="2:6" x14ac:dyDescent="0.3">
      <c r="B59">
        <v>2.24884</v>
      </c>
      <c r="C59" s="1">
        <v>3.2190469999999998E-6</v>
      </c>
      <c r="D59">
        <v>18</v>
      </c>
      <c r="E59">
        <v>-0.73142200000000002</v>
      </c>
      <c r="F59">
        <v>1.1212930000000001</v>
      </c>
    </row>
    <row r="60" spans="2:6" x14ac:dyDescent="0.3">
      <c r="B60">
        <v>2.2479300000000002</v>
      </c>
      <c r="C60" s="1">
        <v>4.2578290000000003E-6</v>
      </c>
      <c r="D60">
        <v>20</v>
      </c>
      <c r="E60">
        <v>-1.179861</v>
      </c>
      <c r="F60">
        <v>1.063388</v>
      </c>
    </row>
    <row r="61" spans="2:6" x14ac:dyDescent="0.3">
      <c r="B61">
        <v>2.248672</v>
      </c>
      <c r="C61" s="1">
        <v>6.929817E-6</v>
      </c>
      <c r="D61">
        <v>22</v>
      </c>
      <c r="E61">
        <v>-0.79086599999999996</v>
      </c>
      <c r="F61">
        <v>1.3403149999999999</v>
      </c>
    </row>
    <row r="62" spans="2:6" x14ac:dyDescent="0.3">
      <c r="B62">
        <v>2.248399</v>
      </c>
      <c r="C62" s="1">
        <v>5.4525680000000001E-6</v>
      </c>
      <c r="D62">
        <v>24</v>
      </c>
      <c r="E62">
        <v>-0.89891699999999997</v>
      </c>
      <c r="F62">
        <v>1.2317499999999999</v>
      </c>
    </row>
    <row r="63" spans="2:6" x14ac:dyDescent="0.3">
      <c r="B63">
        <v>2.249323</v>
      </c>
      <c r="C63" s="1">
        <v>1.173676E-5</v>
      </c>
      <c r="D63">
        <v>26</v>
      </c>
      <c r="E63">
        <v>-0.34631400000000001</v>
      </c>
      <c r="F63">
        <v>1.6490020000000001</v>
      </c>
    </row>
    <row r="64" spans="2:6" x14ac:dyDescent="0.3">
      <c r="B64">
        <v>2.2495660000000002</v>
      </c>
      <c r="C64" s="1">
        <v>1.6868399999999999E-5</v>
      </c>
      <c r="D64">
        <v>28</v>
      </c>
      <c r="E64">
        <v>-0.24743599999999999</v>
      </c>
      <c r="F64">
        <v>1.787512</v>
      </c>
    </row>
    <row r="65" spans="2:6" x14ac:dyDescent="0.3">
      <c r="B65">
        <v>2.2506080000000002</v>
      </c>
      <c r="C65" s="1">
        <v>3.3009780000000002E-5</v>
      </c>
      <c r="D65">
        <v>30</v>
      </c>
      <c r="E65">
        <v>4.2959999999999998E-2</v>
      </c>
      <c r="F65">
        <v>2.0196079999999998</v>
      </c>
    </row>
    <row r="66" spans="2:6" x14ac:dyDescent="0.3">
      <c r="B66">
        <v>2.2531460000000001</v>
      </c>
      <c r="C66" s="1">
        <v>3.9798320000000003E-5</v>
      </c>
      <c r="D66">
        <v>32</v>
      </c>
      <c r="E66">
        <v>0.98392400000000002</v>
      </c>
      <c r="F66">
        <v>2.0839460000000001</v>
      </c>
    </row>
    <row r="67" spans="2:6" x14ac:dyDescent="0.3">
      <c r="B67">
        <v>2.256497</v>
      </c>
      <c r="C67" s="1">
        <v>9.6444840000000005E-5</v>
      </c>
      <c r="D67">
        <v>34</v>
      </c>
      <c r="E67">
        <v>1.639834</v>
      </c>
      <c r="F67">
        <v>2.3987850000000002</v>
      </c>
    </row>
    <row r="68" spans="2:6" x14ac:dyDescent="0.3">
      <c r="B68">
        <v>2.2608799999999998</v>
      </c>
      <c r="C68">
        <v>1.11E-4</v>
      </c>
      <c r="D68">
        <v>36</v>
      </c>
      <c r="E68">
        <v>2.710439</v>
      </c>
      <c r="F68">
        <v>2.2073849999999999</v>
      </c>
    </row>
    <row r="69" spans="2:6" x14ac:dyDescent="0.3">
      <c r="B69">
        <v>2.2684160000000002</v>
      </c>
      <c r="C69">
        <v>1.7699999999999999E-4</v>
      </c>
      <c r="D69">
        <v>38</v>
      </c>
      <c r="E69">
        <v>3.9644180000000002</v>
      </c>
      <c r="F69">
        <v>1.882207</v>
      </c>
    </row>
    <row r="70" spans="2:6" x14ac:dyDescent="0.3">
      <c r="B70">
        <v>2.275725</v>
      </c>
      <c r="C70">
        <v>2.8699999999999998E-4</v>
      </c>
      <c r="D70">
        <v>40</v>
      </c>
      <c r="E70">
        <v>4.8155809999999999</v>
      </c>
      <c r="F70">
        <v>1.877505</v>
      </c>
    </row>
    <row r="71" spans="2:6" x14ac:dyDescent="0.3">
      <c r="B71">
        <v>2.2876270000000001</v>
      </c>
      <c r="C71">
        <v>3.4600000000000001E-4</v>
      </c>
      <c r="D71">
        <v>42</v>
      </c>
      <c r="E71">
        <v>6.0551599999999999</v>
      </c>
      <c r="F71">
        <v>1.5255529999999999</v>
      </c>
    </row>
    <row r="72" spans="2:6" x14ac:dyDescent="0.3">
      <c r="B72">
        <v>2.2919969999999998</v>
      </c>
      <c r="C72">
        <v>3.9300000000000001E-4</v>
      </c>
      <c r="D72">
        <v>44</v>
      </c>
      <c r="E72">
        <v>6.3995449999999998</v>
      </c>
      <c r="F72">
        <v>1.601974</v>
      </c>
    </row>
    <row r="73" spans="2:6" x14ac:dyDescent="0.3">
      <c r="B73">
        <v>2.3071000000000002</v>
      </c>
      <c r="C73">
        <v>5.2499999999999997E-4</v>
      </c>
      <c r="D73">
        <v>46</v>
      </c>
      <c r="E73">
        <v>7.5168090000000003</v>
      </c>
      <c r="F73">
        <v>1.6332059999999999</v>
      </c>
    </row>
    <row r="74" spans="2:6" x14ac:dyDescent="0.3">
      <c r="B74">
        <v>2.3128449999999998</v>
      </c>
      <c r="C74">
        <v>6.6799999999999997E-4</v>
      </c>
      <c r="D74">
        <v>48</v>
      </c>
      <c r="E74">
        <v>7.8682790000000002</v>
      </c>
      <c r="F74">
        <v>1.7931619999999999</v>
      </c>
    </row>
    <row r="75" spans="2:6" x14ac:dyDescent="0.3">
      <c r="B75">
        <v>2.3231099999999998</v>
      </c>
      <c r="C75">
        <v>6.2200000000000005E-4</v>
      </c>
      <c r="D75">
        <v>50</v>
      </c>
      <c r="E75">
        <v>8.5703709999999997</v>
      </c>
      <c r="F75">
        <v>1.518745</v>
      </c>
    </row>
    <row r="76" spans="2:6" x14ac:dyDescent="0.3">
      <c r="B76">
        <v>2.3312349999999999</v>
      </c>
      <c r="C76">
        <v>6.3500000000000004E-4</v>
      </c>
      <c r="D76">
        <v>52</v>
      </c>
      <c r="E76">
        <v>9.0576179999999997</v>
      </c>
      <c r="F76">
        <v>1.4613799999999999</v>
      </c>
    </row>
    <row r="77" spans="2:6" x14ac:dyDescent="0.3">
      <c r="B77">
        <v>2.33562</v>
      </c>
      <c r="C77">
        <v>6.8000000000000005E-4</v>
      </c>
      <c r="D77">
        <v>54</v>
      </c>
      <c r="E77">
        <v>9.3017339999999997</v>
      </c>
      <c r="F77">
        <v>1.4823390000000001</v>
      </c>
    </row>
    <row r="78" spans="2:6" x14ac:dyDescent="0.3">
      <c r="B78">
        <v>2.3368199999999999</v>
      </c>
      <c r="C78">
        <v>7.0500000000000001E-4</v>
      </c>
      <c r="D78">
        <v>56</v>
      </c>
      <c r="E78">
        <v>9.3632419999999996</v>
      </c>
      <c r="F78">
        <v>1.514154</v>
      </c>
    </row>
    <row r="79" spans="2:6" x14ac:dyDescent="0.3">
      <c r="B79">
        <v>2.3331789999999999</v>
      </c>
      <c r="C79">
        <v>5.8699999999999996E-4</v>
      </c>
      <c r="D79">
        <v>58</v>
      </c>
      <c r="E79">
        <v>9.1777580000000007</v>
      </c>
      <c r="F79">
        <v>1.3995040000000001</v>
      </c>
    </row>
    <row r="80" spans="2:6" x14ac:dyDescent="0.3">
      <c r="B80">
        <v>2.3198810000000001</v>
      </c>
      <c r="C80">
        <v>7.6999999999999996E-4</v>
      </c>
      <c r="D80">
        <v>60</v>
      </c>
      <c r="E80">
        <v>8.323912</v>
      </c>
      <c r="F80">
        <v>1.7681</v>
      </c>
    </row>
    <row r="81" spans="2:6" x14ac:dyDescent="0.3">
      <c r="B81">
        <v>2.308449</v>
      </c>
      <c r="C81">
        <v>4.8999999999999998E-4</v>
      </c>
      <c r="D81">
        <v>62</v>
      </c>
      <c r="E81">
        <v>7.6212489999999997</v>
      </c>
      <c r="F81">
        <v>1.575736</v>
      </c>
    </row>
    <row r="82" spans="2:6" x14ac:dyDescent="0.3">
      <c r="B82">
        <v>2.300341</v>
      </c>
      <c r="C82">
        <v>4.6000000000000001E-4</v>
      </c>
      <c r="D82">
        <v>64</v>
      </c>
      <c r="E82">
        <v>7.0013160000000001</v>
      </c>
      <c r="F82">
        <v>1.7890569999999999</v>
      </c>
    </row>
    <row r="83" spans="2:6" x14ac:dyDescent="0.3">
      <c r="B83">
        <v>2.2881800000000001</v>
      </c>
      <c r="C83">
        <v>3.7800000000000003E-4</v>
      </c>
      <c r="D83">
        <v>66</v>
      </c>
      <c r="E83">
        <v>6.0526150000000003</v>
      </c>
      <c r="F83">
        <v>1.714412</v>
      </c>
    </row>
    <row r="84" spans="2:6" x14ac:dyDescent="0.3">
      <c r="B84">
        <v>2.2763040000000001</v>
      </c>
      <c r="C84">
        <v>2.22E-4</v>
      </c>
      <c r="D84">
        <v>68</v>
      </c>
      <c r="E84">
        <v>4.9098540000000002</v>
      </c>
      <c r="F84">
        <v>1.816716</v>
      </c>
    </row>
    <row r="85" spans="2:6" x14ac:dyDescent="0.3">
      <c r="B85">
        <v>2.2663129999999998</v>
      </c>
      <c r="C85">
        <v>1.8900000000000001E-4</v>
      </c>
      <c r="D85">
        <v>70</v>
      </c>
      <c r="E85">
        <v>3.5399790000000002</v>
      </c>
      <c r="F85">
        <v>2.2563610000000001</v>
      </c>
    </row>
    <row r="86" spans="2:6" x14ac:dyDescent="0.3">
      <c r="B86">
        <v>2.2616420000000002</v>
      </c>
      <c r="C86">
        <v>1.2300000000000001E-4</v>
      </c>
      <c r="D86">
        <v>72</v>
      </c>
      <c r="E86">
        <v>2.8667820000000002</v>
      </c>
      <c r="F86">
        <v>2.1494230000000001</v>
      </c>
    </row>
    <row r="87" spans="2:6" x14ac:dyDescent="0.3">
      <c r="B87">
        <v>2.255468</v>
      </c>
      <c r="C87" s="1">
        <v>6.8397390000000003E-5</v>
      </c>
      <c r="D87">
        <v>74</v>
      </c>
      <c r="E87">
        <v>1.4995959999999999</v>
      </c>
      <c r="F87">
        <v>2.2636259999999999</v>
      </c>
    </row>
    <row r="88" spans="2:6" x14ac:dyDescent="0.3">
      <c r="B88">
        <v>2.2537349999999998</v>
      </c>
      <c r="C88" s="1">
        <v>4.5826859999999997E-5</v>
      </c>
      <c r="D88">
        <v>76</v>
      </c>
      <c r="E88">
        <v>1.213992</v>
      </c>
      <c r="F88">
        <v>2.087018</v>
      </c>
    </row>
    <row r="89" spans="2:6" x14ac:dyDescent="0.3">
      <c r="B89">
        <v>2.2505169999999999</v>
      </c>
      <c r="C89" s="1">
        <v>1.818021E-5</v>
      </c>
      <c r="D89">
        <v>78</v>
      </c>
      <c r="E89">
        <v>9.6405000000000005E-2</v>
      </c>
      <c r="F89">
        <v>1.84148</v>
      </c>
    </row>
    <row r="90" spans="2:6" x14ac:dyDescent="0.3">
      <c r="B90">
        <v>2.2501609999999999</v>
      </c>
      <c r="C90" s="1">
        <v>1.503762E-5</v>
      </c>
      <c r="D90">
        <v>80</v>
      </c>
      <c r="E90">
        <v>-3.9719999999999998E-3</v>
      </c>
      <c r="F90">
        <v>1.6809529999999999</v>
      </c>
    </row>
    <row r="91" spans="2:6" x14ac:dyDescent="0.3">
      <c r="B91">
        <v>2.2499159999999998</v>
      </c>
      <c r="C91" s="1">
        <v>1.316498E-5</v>
      </c>
      <c r="D91">
        <v>82</v>
      </c>
      <c r="E91">
        <v>-0.22017200000000001</v>
      </c>
      <c r="F91">
        <v>1.6721900000000001</v>
      </c>
    </row>
    <row r="92" spans="2:6" x14ac:dyDescent="0.3">
      <c r="B92">
        <v>2.2488250000000001</v>
      </c>
      <c r="C92" s="1">
        <v>5.6157490000000002E-6</v>
      </c>
      <c r="D92">
        <v>84</v>
      </c>
      <c r="E92">
        <v>-0.71474800000000005</v>
      </c>
      <c r="F92">
        <v>1.290057</v>
      </c>
    </row>
    <row r="93" spans="2:6" x14ac:dyDescent="0.3">
      <c r="B93">
        <v>2.2484410000000001</v>
      </c>
      <c r="C93" s="1">
        <v>3.9458969999999999E-6</v>
      </c>
      <c r="D93">
        <v>86</v>
      </c>
      <c r="E93">
        <v>-0.99167499999999997</v>
      </c>
      <c r="F93">
        <v>1.0509269999999999</v>
      </c>
    </row>
    <row r="94" spans="2:6" x14ac:dyDescent="0.3">
      <c r="B94">
        <v>2.2482340000000001</v>
      </c>
      <c r="C94" s="1">
        <v>3.2773630000000002E-6</v>
      </c>
      <c r="D94">
        <v>88</v>
      </c>
      <c r="E94">
        <v>-1.108951</v>
      </c>
      <c r="F94">
        <v>0.96494500000000005</v>
      </c>
    </row>
    <row r="95" spans="2:6" x14ac:dyDescent="0.3">
      <c r="B95">
        <v>2.2481659999999999</v>
      </c>
      <c r="C95" s="1">
        <v>3.0798900000000001E-6</v>
      </c>
      <c r="D95">
        <v>90</v>
      </c>
      <c r="E95">
        <v>-1.1541189999999999</v>
      </c>
      <c r="F95">
        <v>0.92825999999999997</v>
      </c>
    </row>
    <row r="96" spans="2:6" x14ac:dyDescent="0.3">
      <c r="B96">
        <v>2.2483140000000001</v>
      </c>
      <c r="C96" s="1">
        <v>2.485041E-6</v>
      </c>
      <c r="D96">
        <v>92</v>
      </c>
      <c r="E96">
        <v>-1.1155569999999999</v>
      </c>
      <c r="F96">
        <v>0.89455399999999996</v>
      </c>
    </row>
    <row r="97" spans="2:6" x14ac:dyDescent="0.3">
      <c r="B97">
        <v>2.2482959999999999</v>
      </c>
      <c r="C97" s="1">
        <v>1.3733780000000001E-6</v>
      </c>
      <c r="D97">
        <v>94</v>
      </c>
      <c r="E97">
        <v>-1.2027300000000001</v>
      </c>
      <c r="F97">
        <v>0.619977</v>
      </c>
    </row>
    <row r="98" spans="2:6" x14ac:dyDescent="0.3">
      <c r="B98">
        <v>2.2480009999999999</v>
      </c>
      <c r="C98" s="1">
        <v>1.699729E-6</v>
      </c>
      <c r="D98">
        <v>96</v>
      </c>
      <c r="E98">
        <v>-1.3195680000000001</v>
      </c>
      <c r="F98">
        <v>0.66532500000000006</v>
      </c>
    </row>
    <row r="99" spans="2:6" x14ac:dyDescent="0.3">
      <c r="B99">
        <v>2.2479040000000001</v>
      </c>
      <c r="C99" s="1">
        <v>1.5005089999999999E-6</v>
      </c>
      <c r="D99">
        <v>98</v>
      </c>
      <c r="E99">
        <v>-1.3729199999999999</v>
      </c>
      <c r="F99">
        <v>0.59797100000000003</v>
      </c>
    </row>
    <row r="100" spans="2:6" x14ac:dyDescent="0.3">
      <c r="B100">
        <v>2.2480690000000001</v>
      </c>
      <c r="C100" s="1">
        <v>2.3414900000000001E-6</v>
      </c>
      <c r="D100">
        <v>100</v>
      </c>
      <c r="E100">
        <v>-1.279347</v>
      </c>
      <c r="F100">
        <v>0.67058600000000002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Master DATA</vt:lpstr>
      <vt:lpstr>1D_1! </vt:lpstr>
      <vt:lpstr>1D_2</vt:lpstr>
      <vt:lpstr>1D_3</vt:lpstr>
      <vt:lpstr>5D_1!</vt:lpstr>
      <vt:lpstr>5D_2</vt:lpstr>
      <vt:lpstr>5D_3</vt:lpstr>
      <vt:lpstr>7D_1!</vt:lpstr>
      <vt:lpstr>7D_2</vt:lpstr>
      <vt:lpstr>7D_3</vt:lpstr>
      <vt:lpstr>9D_1!</vt:lpstr>
      <vt:lpstr>9D_2</vt:lpstr>
      <vt:lpstr>9D_3</vt:lpstr>
      <vt:lpstr>Uncertanties Unnoramlized STDEV</vt:lpstr>
      <vt:lpstr>self similar graph</vt:lpstr>
      <vt:lpstr>Turbulance Intesnity</vt:lpstr>
      <vt:lpstr>Unnormalized plot</vt:lpstr>
      <vt:lpstr>L_2</vt:lpstr>
      <vt:lpstr>M_1</vt:lpstr>
      <vt:lpstr>N_1</vt:lpstr>
      <vt:lpstr>O_2</vt:lpstr>
      <vt:lpstr>UC_9</vt:lpstr>
      <vt:lpstr>'1D_1! '!X_1D_dY_1mm_Fan12v_1</vt:lpstr>
      <vt:lpstr>'1D_2'!X_1D_dY_1mm_Fan12v_2</vt:lpstr>
      <vt:lpstr>'1D_3'!X_1D_dY_1mm_Fan12v_3</vt:lpstr>
      <vt:lpstr>'5D_1!'!X_5D_dY_1mm_Fan12v_1</vt:lpstr>
      <vt:lpstr>'5D_2'!X_5D_dY_1mm_Fan12v_2</vt:lpstr>
      <vt:lpstr>'5D_3'!X_5D_dY_1mm_Fan12v_3</vt:lpstr>
      <vt:lpstr>'7D_1!'!X_7D_dY_1mm_Fan12v_1</vt:lpstr>
      <vt:lpstr>'7D_2'!X_7D_dY_1mm_Fan12v_2</vt:lpstr>
      <vt:lpstr>'7D_3'!X_7D_dY_1mm_Fan12v_3</vt:lpstr>
      <vt:lpstr>'9D_1!'!X_9D_dY_1mm_Fan12v_1</vt:lpstr>
      <vt:lpstr>'9D_2'!X_9D_dY_1mm_Fan12v_2</vt:lpstr>
      <vt:lpstr>'9D_3'!X_9D_dY_1mm_Fan12v_3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Glover</dc:creator>
  <cp:lastModifiedBy>Henry Glover</cp:lastModifiedBy>
  <dcterms:created xsi:type="dcterms:W3CDTF">2024-02-19T06:02:36Z</dcterms:created>
  <dcterms:modified xsi:type="dcterms:W3CDTF">2024-02-22T03:01:10Z</dcterms:modified>
</cp:coreProperties>
</file>